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0UUkS20tdHaUfL9pYaIvSGTS7u2uu6lLrup+mpPciPI3+vxPTPsA71Yu3+vtzLzEI9EAG7nVXvBNQ9PKICJ+w==" workbookSaltValue="7O/BtDkwwaYX2sdTw5FeN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<sst xmlns="http://schemas.openxmlformats.org/spreadsheetml/2006/main" xmlns:r="http://schemas.openxmlformats.org/officeDocument/2006/relationships" count="110" uniqueCount="110">
  <si>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</si>
  <si>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</si>
  <si>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</si>
  <si>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</si>
  <si>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</si>
  <si>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</si>
  <si>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</si>
  <si>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</si>
  <si>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</si>
  <si>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</si>
  <si>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</si>
  <si>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</si>
  <si>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</si>
  <si>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</si>
  <si>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</si>
  <si>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</si>
  <si>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</si>
  <si>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</si>
  <si>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</si>
  <si>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</si>
  <si>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</si>
  <si>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</si>
  <si>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</si>
  <si>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今後検討すべき取り組みとして、最適整備構想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</si>
  <si>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</si>
  <si>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</si>
  <si>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</si>
  <si>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</si>
  <si>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</si>
  <si>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</si>
  <si>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</si>
  <si>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</si>
  <si>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</si>
  <si>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</si>
  <si>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</si>
  <si>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</si>
  <si>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</si>
  <si>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</si>
  <si>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</si>
  <si>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</si>
  <si>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</si>
  <si>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</si>
  <si>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</si>
  <si>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</si>
  <si>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</si>
  <si>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</si>
  <si>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</si>
  <si>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</si>
  <si>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</si>
  <si>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</si>
  <si>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</si>
  <si>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</si>
  <si>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</si>
  <si>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</si>
  <si>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</si>
  <si>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</si>
  <si>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</si>
  <si>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</si>
  <si>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</si>
  <si>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</si>
  <si>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</si>
  <si>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</si>
  <si>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</si>
  <si>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</si>
  <si>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</si>
  <si>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</si>
  <si>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</si>
  <si>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</si>
  <si>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</si>
  <si>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</si>
  <si>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</si>
  <si>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</si>
  <si>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</si>
  <si>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</si>
  <si>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</si>
  <si>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</si>
  <si>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</si>
  <si>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</si>
  <si>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</si>
  <si>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</si>
  <si>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</si>
  <si>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</si>
  <si>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</si>
  <si>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</si>
  <si>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</si>
  <si>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</si>
  <si>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</si>
  <si>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</si>
  <si>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</si>
  <si>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</si>
  <si>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</si>
  <si>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</si>
  <si>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</si>
  <si>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</si>
  <si>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</si>
  <si>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</si>
  <si>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</si>
  <si>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</si>
  <si>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</si>
  <si>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</si>
  <si>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</si>
  <si>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</si>
  <si>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</si>
  <si>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</si>
  <si>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</si>
  <si>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</si>
  <si>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</si>
  <si>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</si>
  <si>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農業集落排水事業は、一番古い地区で平成元年に供用開始をしており、現在保有している資産については、耐用年数に達していないことから更新事業を実施していないが、処理場施設の経年劣化が進んでいる。
　今後は、最適整備構想を策定し、処理場施設の設備の改築・更新を計画的に行っていく。</t>
  </si>
  <si>
    <t>　収支については、使用料収入や一般会計繰入金等の総収益ではこれまで設備投資してきた資産の減価償却費までは賄えておらず、累積欠損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かさんでいるため、計画的な修繕を行い、中長期的な施設の維持管理を行う必要がある。
　水洗化率については、類似団体の平均値を下回っていることから、水洗化の意識を高める広報活動を行い、加入率の向上を目指す。</t>
    <rPh sb="9" eb="12">
      <t>シヨウリョウ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</si>
</sst>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2.0499999999999998</c:v>
                </c:pt>
                <c:pt idx="3">
                  <c:v>1.e-002</c:v>
                </c:pt>
                <c:pt idx="4">
                  <c:v>4.e-002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49.73</c:v>
                </c:pt>
                <c:pt idx="1">
                  <c:v>47.79</c:v>
                </c:pt>
                <c:pt idx="2">
                  <c:v>47.68</c:v>
                </c:pt>
                <c:pt idx="3">
                  <c:v>39.479999999999997</c:v>
                </c:pt>
                <c:pt idx="4">
                  <c:v>40.24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53.24</c:v>
                </c:pt>
                <c:pt idx="1">
                  <c:v>52.31</c:v>
                </c:pt>
                <c:pt idx="2">
                  <c:v>60.65</c:v>
                </c:pt>
                <c:pt idx="3">
                  <c:v>51.75</c:v>
                </c:pt>
                <c:pt idx="4">
                  <c:v>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70.61</c:v>
                </c:pt>
                <c:pt idx="1">
                  <c:v>71.25</c:v>
                </c:pt>
                <c:pt idx="2">
                  <c:v>71.84</c:v>
                </c:pt>
                <c:pt idx="3">
                  <c:v>72.209999999999994</c:v>
                </c:pt>
                <c:pt idx="4">
                  <c:v>73.48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84.07</c:v>
                </c:pt>
                <c:pt idx="1">
                  <c:v>84.32</c:v>
                </c:pt>
                <c:pt idx="2">
                  <c:v>84.58</c:v>
                </c:pt>
                <c:pt idx="3">
                  <c:v>84.84</c:v>
                </c:pt>
                <c:pt idx="4">
                  <c:v>90.04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80.16</c:v>
                </c:pt>
                <c:pt idx="1">
                  <c:v>80.27</c:v>
                </c:pt>
                <c:pt idx="2">
                  <c:v>70.959999999999994</c:v>
                </c:pt>
                <c:pt idx="3">
                  <c:v>72.42</c:v>
                </c:pt>
                <c:pt idx="4">
                  <c:v>68.17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97.53</c:v>
                </c:pt>
                <c:pt idx="1">
                  <c:v>99.64</c:v>
                </c:pt>
                <c:pt idx="2">
                  <c:v>99.66</c:v>
                </c:pt>
                <c:pt idx="3">
                  <c:v>100.95</c:v>
                </c:pt>
                <c:pt idx="4">
                  <c:v>101.27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32.71</c:v>
                </c:pt>
                <c:pt idx="1">
                  <c:v>34.97</c:v>
                </c:pt>
                <c:pt idx="2">
                  <c:v>37.21</c:v>
                </c:pt>
                <c:pt idx="3">
                  <c:v>39.31</c:v>
                </c:pt>
                <c:pt idx="4">
                  <c:v>41.2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20.68</c:v>
                </c:pt>
                <c:pt idx="1">
                  <c:v>22.41</c:v>
                </c:pt>
                <c:pt idx="2">
                  <c:v>22.9</c:v>
                </c:pt>
                <c:pt idx="3">
                  <c:v>24.87</c:v>
                </c:pt>
                <c:pt idx="4">
                  <c:v>24.32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8.e-002</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583.67999999999995</c:v>
                </c:pt>
                <c:pt idx="1">
                  <c:v>702.04</c:v>
                </c:pt>
                <c:pt idx="2">
                  <c:v>845.32</c:v>
                </c:pt>
                <c:pt idx="3">
                  <c:v>1001.38</c:v>
                </c:pt>
                <c:pt idx="4">
                  <c:v>1195.18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223.09</c:v>
                </c:pt>
                <c:pt idx="1">
                  <c:v>214.61</c:v>
                </c:pt>
                <c:pt idx="2">
                  <c:v>225.39</c:v>
                </c:pt>
                <c:pt idx="3">
                  <c:v>224.04</c:v>
                </c:pt>
                <c:pt idx="4">
                  <c:v>137.09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46.76</c:v>
                </c:pt>
                <c:pt idx="1">
                  <c:v>57.38</c:v>
                </c:pt>
                <c:pt idx="2">
                  <c:v>57.48</c:v>
                </c:pt>
                <c:pt idx="3">
                  <c:v>66.88</c:v>
                </c:pt>
                <c:pt idx="4">
                  <c:v>63.5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33.03</c:v>
                </c:pt>
                <c:pt idx="1">
                  <c:v>29.45</c:v>
                </c:pt>
                <c:pt idx="2">
                  <c:v>31.84</c:v>
                </c:pt>
                <c:pt idx="3">
                  <c:v>29.91</c:v>
                </c:pt>
                <c:pt idx="4">
                  <c:v>43.5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256.2</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1044.8</c:v>
                </c:pt>
                <c:pt idx="1">
                  <c:v>1081.8</c:v>
                </c:pt>
                <c:pt idx="2">
                  <c:v>974.93</c:v>
                </c:pt>
                <c:pt idx="3">
                  <c:v>855.8</c:v>
                </c:pt>
                <c:pt idx="4">
                  <c:v>654.91999999999996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100.34</c:v>
                </c:pt>
                <c:pt idx="1">
                  <c:v>62.19</c:v>
                </c:pt>
                <c:pt idx="2">
                  <c:v>89.52</c:v>
                </c:pt>
                <c:pt idx="3">
                  <c:v>58.38</c:v>
                </c:pt>
                <c:pt idx="4">
                  <c:v>67.59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50.82</c:v>
                </c:pt>
                <c:pt idx="1">
                  <c:v>52.19</c:v>
                </c:pt>
                <c:pt idx="2">
                  <c:v>55.32</c:v>
                </c:pt>
                <c:pt idx="3">
                  <c:v>59.8</c:v>
                </c:pt>
                <c:pt idx="4">
                  <c:v>65.39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93.66</c:v>
                </c:pt>
                <c:pt idx="1">
                  <c:v>154.86000000000001</c:v>
                </c:pt>
                <c:pt idx="2">
                  <c:v>150</c:v>
                </c:pt>
                <c:pt idx="3">
                  <c:v>228.96</c:v>
                </c:pt>
                <c:pt idx="4">
                  <c:v>197.57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300.52</c:v>
                </c:pt>
                <c:pt idx="1">
                  <c:v>296.14</c:v>
                </c:pt>
                <c:pt idx="2">
                  <c:v>283.17</c:v>
                </c:pt>
                <c:pt idx="3">
                  <c:v>263.76</c:v>
                </c:pt>
                <c:pt idx="4">
                  <c:v>230.88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【195.44】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54780</v>
      </c>
      <c r="AM8" s="22"/>
      <c r="AN8" s="22"/>
      <c r="AO8" s="22"/>
      <c r="AP8" s="22"/>
      <c r="AQ8" s="22"/>
      <c r="AR8" s="22"/>
      <c r="AS8" s="22"/>
      <c r="AT8" s="7">
        <f>データ!T6</f>
        <v>404.2</v>
      </c>
      <c r="AU8" s="7"/>
      <c r="AV8" s="7"/>
      <c r="AW8" s="7"/>
      <c r="AX8" s="7"/>
      <c r="AY8" s="7"/>
      <c r="AZ8" s="7"/>
      <c r="BA8" s="7"/>
      <c r="BB8" s="7">
        <f>データ!U6</f>
        <v>135.53</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24</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63.94</v>
      </c>
      <c r="J10" s="7"/>
      <c r="K10" s="7"/>
      <c r="L10" s="7"/>
      <c r="M10" s="7"/>
      <c r="N10" s="7"/>
      <c r="O10" s="7"/>
      <c r="P10" s="7">
        <f>データ!P6</f>
        <v>3.65</v>
      </c>
      <c r="Q10" s="7"/>
      <c r="R10" s="7"/>
      <c r="S10" s="7"/>
      <c r="T10" s="7"/>
      <c r="U10" s="7"/>
      <c r="V10" s="7"/>
      <c r="W10" s="7">
        <f>データ!Q6</f>
        <v>83.37</v>
      </c>
      <c r="X10" s="7"/>
      <c r="Y10" s="7"/>
      <c r="Z10" s="7"/>
      <c r="AA10" s="7"/>
      <c r="AB10" s="7"/>
      <c r="AC10" s="7"/>
      <c r="AD10" s="22">
        <f>データ!R6</f>
        <v>2689</v>
      </c>
      <c r="AE10" s="22"/>
      <c r="AF10" s="22"/>
      <c r="AG10" s="22"/>
      <c r="AH10" s="22"/>
      <c r="AI10" s="22"/>
      <c r="AJ10" s="22"/>
      <c r="AK10" s="2"/>
      <c r="AL10" s="22">
        <f>データ!V6</f>
        <v>1980</v>
      </c>
      <c r="AM10" s="22"/>
      <c r="AN10" s="22"/>
      <c r="AO10" s="22"/>
      <c r="AP10" s="22"/>
      <c r="AQ10" s="22"/>
      <c r="AR10" s="22"/>
      <c r="AS10" s="22"/>
      <c r="AT10" s="7">
        <f>データ!W6</f>
        <v>1.6800000000000002</v>
      </c>
      <c r="AU10" s="7"/>
      <c r="AV10" s="7"/>
      <c r="AW10" s="7"/>
      <c r="AX10" s="7"/>
      <c r="AY10" s="7"/>
      <c r="AZ10" s="7"/>
      <c r="BA10" s="7"/>
      <c r="BB10" s="7">
        <f>データ!X6</f>
        <v>1178.57</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23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hidden="1">
      <c r="B84" s="12" t="s">
        <v>46</v>
      </c>
      <c r="C84" s="12"/>
      <c r="D84" s="12"/>
      <c r="E84" s="12" t="s">
        <v>47</v>
      </c>
      <c r="F84" s="12" t="s">
        <v>49</v>
      </c>
      <c r="G84" s="12" t="s">
        <v>50</v>
      </c>
      <c r="H84" s="12" t="s">
        <v>44</v>
      </c>
      <c r="I84" s="12" t="s">
        <v>12</v>
      </c>
      <c r="J84" s="12" t="s">
        <v>51</v>
      </c>
      <c r="K84" s="12" t="s">
        <v>52</v>
      </c>
      <c r="L84" s="12" t="s">
        <v>35</v>
      </c>
      <c r="M84" s="12" t="s">
        <v>39</v>
      </c>
      <c r="N84" s="12" t="s">
        <v>53</v>
      </c>
      <c r="O84" s="12" t="s">
        <v>55</v>
      </c>
    </row>
    <row r="85" spans="1:78" hidden="1">
      <c r="B85" s="12"/>
      <c r="C85" s="12"/>
      <c r="D85" s="12"/>
      <c r="E85" s="12" t="str">
        <f>データ!AI6</f>
        <v>【101.60】</v>
      </c>
      <c r="F85" s="12" t="str">
        <f>データ!AT6</f>
        <v>【195.44】</v>
      </c>
      <c r="G85" s="12" t="str">
        <f>データ!BE6</f>
        <v>【34.27】</v>
      </c>
      <c r="H85" s="12" t="str">
        <f>データ!BP6</f>
        <v>【747.76】</v>
      </c>
      <c r="I85" s="12" t="str">
        <f>データ!CA6</f>
        <v>【59.51】</v>
      </c>
      <c r="J85" s="12" t="str">
        <f>データ!CL6</f>
        <v>【261.46】</v>
      </c>
      <c r="K85" s="12" t="str">
        <f>データ!CW6</f>
        <v>【52.23】</v>
      </c>
      <c r="L85" s="12" t="str">
        <f>データ!DH6</f>
        <v>【85.82】</v>
      </c>
      <c r="M85" s="12" t="str">
        <f>データ!DS6</f>
        <v>【24.12】</v>
      </c>
      <c r="N85" s="12" t="str">
        <f>データ!ED6</f>
        <v>【0.00】</v>
      </c>
      <c r="O85" s="12" t="str">
        <f>データ!EO6</f>
        <v>【0.02】</v>
      </c>
    </row>
  </sheetData>
  <sheetProtection algorithmName="SHA-512" hashValue="+jsl1lIav4Jn3Isr8BBhqfuY3gm7r2pPzjWjAhu2Sq3erycBrnquWSELTs96VHYuY+zIcuIFBWnrPUZ+fMSOpQ==" saltValue="5KmyFYUof3WYAr2sC7Tl3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0"/>
  <sheetViews>
    <sheetView showGridLines="0" workbookViewId="0"/>
  </sheetViews>
  <sheetFormatPr defaultRowHeight="13.5"/>
  <cols>
    <col min="2" max="144" width="11.875" customWidth="1"/>
  </cols>
  <sheetData>
    <row r="1" spans="1:148">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36</v>
      </c>
      <c r="C3" s="62" t="s">
        <v>60</v>
      </c>
      <c r="D3" s="62" t="s">
        <v>61</v>
      </c>
      <c r="E3" s="62" t="s">
        <v>7</v>
      </c>
      <c r="F3" s="62" t="s">
        <v>6</v>
      </c>
      <c r="G3" s="62" t="s">
        <v>27</v>
      </c>
      <c r="H3" s="68" t="s">
        <v>62</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63</v>
      </c>
      <c r="B4" s="63"/>
      <c r="C4" s="63"/>
      <c r="D4" s="63"/>
      <c r="E4" s="63"/>
      <c r="F4" s="63"/>
      <c r="G4" s="63"/>
      <c r="H4" s="69"/>
      <c r="I4" s="72"/>
      <c r="J4" s="72"/>
      <c r="K4" s="72"/>
      <c r="L4" s="72"/>
      <c r="M4" s="72"/>
      <c r="N4" s="72"/>
      <c r="O4" s="72"/>
      <c r="P4" s="72"/>
      <c r="Q4" s="72"/>
      <c r="R4" s="72"/>
      <c r="S4" s="72"/>
      <c r="T4" s="72"/>
      <c r="U4" s="72"/>
      <c r="V4" s="72"/>
      <c r="W4" s="72"/>
      <c r="X4" s="77"/>
      <c r="Y4" s="80" t="s">
        <v>54</v>
      </c>
      <c r="Z4" s="80"/>
      <c r="AA4" s="80"/>
      <c r="AB4" s="80"/>
      <c r="AC4" s="80"/>
      <c r="AD4" s="80"/>
      <c r="AE4" s="80"/>
      <c r="AF4" s="80"/>
      <c r="AG4" s="80"/>
      <c r="AH4" s="80"/>
      <c r="AI4" s="80"/>
      <c r="AJ4" s="80" t="s">
        <v>48</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8">
      <c r="A5" s="60" t="s">
        <v>70</v>
      </c>
      <c r="B5" s="64"/>
      <c r="C5" s="64"/>
      <c r="D5" s="64"/>
      <c r="E5" s="64"/>
      <c r="F5" s="64"/>
      <c r="G5" s="64"/>
      <c r="H5" s="70" t="s">
        <v>59</v>
      </c>
      <c r="I5" s="70" t="s">
        <v>71</v>
      </c>
      <c r="J5" s="70" t="s">
        <v>72</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46</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8" s="59" customFormat="1">
      <c r="A6" s="60" t="s">
        <v>95</v>
      </c>
      <c r="B6" s="65">
        <f t="shared" ref="B6:X6" si="1">B7</f>
        <v>2018</v>
      </c>
      <c r="C6" s="65">
        <f t="shared" si="1"/>
        <v>22055</v>
      </c>
      <c r="D6" s="65">
        <f t="shared" si="1"/>
        <v>46</v>
      </c>
      <c r="E6" s="65">
        <f t="shared" si="1"/>
        <v>17</v>
      </c>
      <c r="F6" s="65">
        <f t="shared" si="1"/>
        <v>5</v>
      </c>
      <c r="G6" s="65">
        <f t="shared" si="1"/>
        <v>0</v>
      </c>
      <c r="H6" s="65" t="str">
        <f t="shared" si="1"/>
        <v>青森県　五所川原市</v>
      </c>
      <c r="I6" s="65" t="str">
        <f t="shared" si="1"/>
        <v>法適用</v>
      </c>
      <c r="J6" s="65" t="str">
        <f t="shared" si="1"/>
        <v>下水道事業</v>
      </c>
      <c r="K6" s="65" t="str">
        <f t="shared" si="1"/>
        <v>農業集落排水</v>
      </c>
      <c r="L6" s="65" t="str">
        <f t="shared" si="1"/>
        <v>F1</v>
      </c>
      <c r="M6" s="65" t="str">
        <f t="shared" si="1"/>
        <v>非設置</v>
      </c>
      <c r="N6" s="73" t="str">
        <f t="shared" si="1"/>
        <v>-</v>
      </c>
      <c r="O6" s="73">
        <f t="shared" si="1"/>
        <v>63.94</v>
      </c>
      <c r="P6" s="73">
        <f t="shared" si="1"/>
        <v>3.65</v>
      </c>
      <c r="Q6" s="73">
        <f t="shared" si="1"/>
        <v>83.37</v>
      </c>
      <c r="R6" s="73">
        <f t="shared" si="1"/>
        <v>2689</v>
      </c>
      <c r="S6" s="73">
        <f t="shared" si="1"/>
        <v>54780</v>
      </c>
      <c r="T6" s="73">
        <f t="shared" si="1"/>
        <v>404.2</v>
      </c>
      <c r="U6" s="73">
        <f t="shared" si="1"/>
        <v>135.53</v>
      </c>
      <c r="V6" s="73">
        <f t="shared" si="1"/>
        <v>1980</v>
      </c>
      <c r="W6" s="73">
        <f t="shared" si="1"/>
        <v>1.6800000000000002</v>
      </c>
      <c r="X6" s="73">
        <f t="shared" si="1"/>
        <v>1178.57</v>
      </c>
      <c r="Y6" s="81">
        <f t="shared" ref="Y6:AH6" si="2">IF(Y7="",NA(),Y7)</f>
        <v>80.16</v>
      </c>
      <c r="Z6" s="81">
        <f t="shared" si="2"/>
        <v>80.27</v>
      </c>
      <c r="AA6" s="81">
        <f t="shared" si="2"/>
        <v>70.959999999999994</v>
      </c>
      <c r="AB6" s="81">
        <f t="shared" si="2"/>
        <v>72.42</v>
      </c>
      <c r="AC6" s="81">
        <f t="shared" si="2"/>
        <v>68.17</v>
      </c>
      <c r="AD6" s="81">
        <f t="shared" si="2"/>
        <v>97.53</v>
      </c>
      <c r="AE6" s="81">
        <f t="shared" si="2"/>
        <v>99.64</v>
      </c>
      <c r="AF6" s="81">
        <f t="shared" si="2"/>
        <v>99.66</v>
      </c>
      <c r="AG6" s="81">
        <f t="shared" si="2"/>
        <v>100.95</v>
      </c>
      <c r="AH6" s="81">
        <f t="shared" si="2"/>
        <v>101.27</v>
      </c>
      <c r="AI6" s="73" t="str">
        <f>IF(AI7="","",IF(AI7="-","【-】","【"&amp;SUBSTITUTE(TEXT(AI7,"#,##0.00"),"-","△")&amp;"】"))</f>
        <v>【101.60】</v>
      </c>
      <c r="AJ6" s="81">
        <f t="shared" ref="AJ6:AS6" si="3">IF(AJ7="",NA(),AJ7)</f>
        <v>583.67999999999995</v>
      </c>
      <c r="AK6" s="81">
        <f t="shared" si="3"/>
        <v>702.04</v>
      </c>
      <c r="AL6" s="81">
        <f t="shared" si="3"/>
        <v>845.32</v>
      </c>
      <c r="AM6" s="81">
        <f t="shared" si="3"/>
        <v>1001.38</v>
      </c>
      <c r="AN6" s="81">
        <f t="shared" si="3"/>
        <v>1195.18</v>
      </c>
      <c r="AO6" s="81">
        <f t="shared" si="3"/>
        <v>223.09</v>
      </c>
      <c r="AP6" s="81">
        <f t="shared" si="3"/>
        <v>214.61</v>
      </c>
      <c r="AQ6" s="81">
        <f t="shared" si="3"/>
        <v>225.39</v>
      </c>
      <c r="AR6" s="81">
        <f t="shared" si="3"/>
        <v>224.04</v>
      </c>
      <c r="AS6" s="81">
        <f t="shared" si="3"/>
        <v>137.09</v>
      </c>
      <c r="AT6" s="73" t="str">
        <f>IF(AT7="","",IF(AT7="-","【-】","【"&amp;SUBSTITUTE(TEXT(AT7,"#,##0.00"),"-","△")&amp;"】"))</f>
        <v>【195.44】</v>
      </c>
      <c r="AU6" s="81">
        <f t="shared" ref="AU6:BD6" si="4">IF(AU7="",NA(),AU7)</f>
        <v>46.76</v>
      </c>
      <c r="AV6" s="81">
        <f t="shared" si="4"/>
        <v>57.38</v>
      </c>
      <c r="AW6" s="81">
        <f t="shared" si="4"/>
        <v>57.48</v>
      </c>
      <c r="AX6" s="81">
        <f t="shared" si="4"/>
        <v>66.88</v>
      </c>
      <c r="AY6" s="81">
        <f t="shared" si="4"/>
        <v>63.5</v>
      </c>
      <c r="AZ6" s="81">
        <f t="shared" si="4"/>
        <v>33.03</v>
      </c>
      <c r="BA6" s="81">
        <f t="shared" si="4"/>
        <v>29.45</v>
      </c>
      <c r="BB6" s="81">
        <f t="shared" si="4"/>
        <v>31.84</v>
      </c>
      <c r="BC6" s="81">
        <f t="shared" si="4"/>
        <v>29.91</v>
      </c>
      <c r="BD6" s="81">
        <f t="shared" si="4"/>
        <v>43.5</v>
      </c>
      <c r="BE6" s="73" t="str">
        <f>IF(BE7="","",IF(BE7="-","【-】","【"&amp;SUBSTITUTE(TEXT(BE7,"#,##0.00"),"-","△")&amp;"】"))</f>
        <v>【34.27】</v>
      </c>
      <c r="BF6" s="73">
        <f t="shared" ref="BF6:BO6" si="5">IF(BF7="",NA(),BF7)</f>
        <v>0</v>
      </c>
      <c r="BG6" s="73">
        <f t="shared" si="5"/>
        <v>0</v>
      </c>
      <c r="BH6" s="81">
        <f t="shared" si="5"/>
        <v>256.2</v>
      </c>
      <c r="BI6" s="73">
        <f t="shared" si="5"/>
        <v>0</v>
      </c>
      <c r="BJ6" s="73">
        <f t="shared" si="5"/>
        <v>0</v>
      </c>
      <c r="BK6" s="81">
        <f t="shared" si="5"/>
        <v>1044.8</v>
      </c>
      <c r="BL6" s="81">
        <f t="shared" si="5"/>
        <v>1081.8</v>
      </c>
      <c r="BM6" s="81">
        <f t="shared" si="5"/>
        <v>974.93</v>
      </c>
      <c r="BN6" s="81">
        <f t="shared" si="5"/>
        <v>855.8</v>
      </c>
      <c r="BO6" s="81">
        <f t="shared" si="5"/>
        <v>654.91999999999996</v>
      </c>
      <c r="BP6" s="73" t="str">
        <f>IF(BP7="","",IF(BP7="-","【-】","【"&amp;SUBSTITUTE(TEXT(BP7,"#,##0.00"),"-","△")&amp;"】"))</f>
        <v>【747.76】</v>
      </c>
      <c r="BQ6" s="81">
        <f t="shared" ref="BQ6:BZ6" si="6">IF(BQ7="",NA(),BQ7)</f>
        <v>100.34</v>
      </c>
      <c r="BR6" s="81">
        <f t="shared" si="6"/>
        <v>62.19</v>
      </c>
      <c r="BS6" s="81">
        <f t="shared" si="6"/>
        <v>89.52</v>
      </c>
      <c r="BT6" s="81">
        <f t="shared" si="6"/>
        <v>58.38</v>
      </c>
      <c r="BU6" s="81">
        <f t="shared" si="6"/>
        <v>67.59</v>
      </c>
      <c r="BV6" s="81">
        <f t="shared" si="6"/>
        <v>50.82</v>
      </c>
      <c r="BW6" s="81">
        <f t="shared" si="6"/>
        <v>52.19</v>
      </c>
      <c r="BX6" s="81">
        <f t="shared" si="6"/>
        <v>55.32</v>
      </c>
      <c r="BY6" s="81">
        <f t="shared" si="6"/>
        <v>59.8</v>
      </c>
      <c r="BZ6" s="81">
        <f t="shared" si="6"/>
        <v>65.39</v>
      </c>
      <c r="CA6" s="73" t="str">
        <f>IF(CA7="","",IF(CA7="-","【-】","【"&amp;SUBSTITUTE(TEXT(CA7,"#,##0.00"),"-","△")&amp;"】"))</f>
        <v>【59.51】</v>
      </c>
      <c r="CB6" s="81">
        <f t="shared" ref="CB6:CK6" si="7">IF(CB7="",NA(),CB7)</f>
        <v>93.66</v>
      </c>
      <c r="CC6" s="81">
        <f t="shared" si="7"/>
        <v>154.86000000000001</v>
      </c>
      <c r="CD6" s="81">
        <f t="shared" si="7"/>
        <v>150</v>
      </c>
      <c r="CE6" s="81">
        <f t="shared" si="7"/>
        <v>228.96</v>
      </c>
      <c r="CF6" s="81">
        <f t="shared" si="7"/>
        <v>197.57</v>
      </c>
      <c r="CG6" s="81">
        <f t="shared" si="7"/>
        <v>300.52</v>
      </c>
      <c r="CH6" s="81">
        <f t="shared" si="7"/>
        <v>296.14</v>
      </c>
      <c r="CI6" s="81">
        <f t="shared" si="7"/>
        <v>283.17</v>
      </c>
      <c r="CJ6" s="81">
        <f t="shared" si="7"/>
        <v>263.76</v>
      </c>
      <c r="CK6" s="81">
        <f t="shared" si="7"/>
        <v>230.88</v>
      </c>
      <c r="CL6" s="73" t="str">
        <f>IF(CL7="","",IF(CL7="-","【-】","【"&amp;SUBSTITUTE(TEXT(CL7,"#,##0.00"),"-","△")&amp;"】"))</f>
        <v>【261.46】</v>
      </c>
      <c r="CM6" s="81">
        <f t="shared" ref="CM6:CV6" si="8">IF(CM7="",NA(),CM7)</f>
        <v>49.73</v>
      </c>
      <c r="CN6" s="81">
        <f t="shared" si="8"/>
        <v>47.79</v>
      </c>
      <c r="CO6" s="81">
        <f t="shared" si="8"/>
        <v>47.68</v>
      </c>
      <c r="CP6" s="81">
        <f t="shared" si="8"/>
        <v>39.479999999999997</v>
      </c>
      <c r="CQ6" s="81">
        <f t="shared" si="8"/>
        <v>40.24</v>
      </c>
      <c r="CR6" s="81">
        <f t="shared" si="8"/>
        <v>53.24</v>
      </c>
      <c r="CS6" s="81">
        <f t="shared" si="8"/>
        <v>52.31</v>
      </c>
      <c r="CT6" s="81">
        <f t="shared" si="8"/>
        <v>60.65</v>
      </c>
      <c r="CU6" s="81">
        <f t="shared" si="8"/>
        <v>51.75</v>
      </c>
      <c r="CV6" s="81">
        <f t="shared" si="8"/>
        <v>56.72</v>
      </c>
      <c r="CW6" s="73" t="str">
        <f>IF(CW7="","",IF(CW7="-","【-】","【"&amp;SUBSTITUTE(TEXT(CW7,"#,##0.00"),"-","△")&amp;"】"))</f>
        <v>【52.23】</v>
      </c>
      <c r="CX6" s="81">
        <f t="shared" ref="CX6:DG6" si="9">IF(CX7="",NA(),CX7)</f>
        <v>70.61</v>
      </c>
      <c r="CY6" s="81">
        <f t="shared" si="9"/>
        <v>71.25</v>
      </c>
      <c r="CZ6" s="81">
        <f t="shared" si="9"/>
        <v>71.84</v>
      </c>
      <c r="DA6" s="81">
        <f t="shared" si="9"/>
        <v>72.209999999999994</v>
      </c>
      <c r="DB6" s="81">
        <f t="shared" si="9"/>
        <v>73.48</v>
      </c>
      <c r="DC6" s="81">
        <f t="shared" si="9"/>
        <v>84.07</v>
      </c>
      <c r="DD6" s="81">
        <f t="shared" si="9"/>
        <v>84.32</v>
      </c>
      <c r="DE6" s="81">
        <f t="shared" si="9"/>
        <v>84.58</v>
      </c>
      <c r="DF6" s="81">
        <f t="shared" si="9"/>
        <v>84.84</v>
      </c>
      <c r="DG6" s="81">
        <f t="shared" si="9"/>
        <v>90.04</v>
      </c>
      <c r="DH6" s="73" t="str">
        <f>IF(DH7="","",IF(DH7="-","【-】","【"&amp;SUBSTITUTE(TEXT(DH7,"#,##0.00"),"-","△")&amp;"】"))</f>
        <v>【85.82】</v>
      </c>
      <c r="DI6" s="81">
        <f t="shared" ref="DI6:DR6" si="10">IF(DI7="",NA(),DI7)</f>
        <v>32.71</v>
      </c>
      <c r="DJ6" s="81">
        <f t="shared" si="10"/>
        <v>34.97</v>
      </c>
      <c r="DK6" s="81">
        <f t="shared" si="10"/>
        <v>37.21</v>
      </c>
      <c r="DL6" s="81">
        <f t="shared" si="10"/>
        <v>39.31</v>
      </c>
      <c r="DM6" s="81">
        <f t="shared" si="10"/>
        <v>41.2</v>
      </c>
      <c r="DN6" s="81">
        <f t="shared" si="10"/>
        <v>20.68</v>
      </c>
      <c r="DO6" s="81">
        <f t="shared" si="10"/>
        <v>22.41</v>
      </c>
      <c r="DP6" s="81">
        <f t="shared" si="10"/>
        <v>22.9</v>
      </c>
      <c r="DQ6" s="81">
        <f t="shared" si="10"/>
        <v>24.87</v>
      </c>
      <c r="DR6" s="81">
        <f t="shared" si="10"/>
        <v>24.32</v>
      </c>
      <c r="DS6" s="73" t="str">
        <f>IF(DS7="","",IF(DS7="-","【-】","【"&amp;SUBSTITUTE(TEXT(DS7,"#,##0.00"),"-","△")&amp;"】"))</f>
        <v>【24.12】</v>
      </c>
      <c r="DT6" s="73">
        <f t="shared" ref="DT6:EC6" si="11">IF(DT7="",NA(),DT7)</f>
        <v>0</v>
      </c>
      <c r="DU6" s="73">
        <f t="shared" si="11"/>
        <v>0</v>
      </c>
      <c r="DV6" s="73">
        <f t="shared" si="11"/>
        <v>0</v>
      </c>
      <c r="DW6" s="73">
        <f t="shared" si="11"/>
        <v>0</v>
      </c>
      <c r="DX6" s="73">
        <f t="shared" si="11"/>
        <v>0</v>
      </c>
      <c r="DY6" s="81">
        <f t="shared" si="11"/>
        <v>8.e-002</v>
      </c>
      <c r="DZ6" s="73">
        <f t="shared" si="11"/>
        <v>0</v>
      </c>
      <c r="EA6" s="73">
        <f t="shared" si="11"/>
        <v>0</v>
      </c>
      <c r="EB6" s="73">
        <f t="shared" si="11"/>
        <v>0</v>
      </c>
      <c r="EC6" s="73">
        <f t="shared" si="11"/>
        <v>0</v>
      </c>
      <c r="ED6" s="73" t="str">
        <f>IF(ED7="","",IF(ED7="-","【-】","【"&amp;SUBSTITUTE(TEXT(ED7,"#,##0.00"),"-","△")&amp;"】"))</f>
        <v>【0.00】</v>
      </c>
      <c r="EE6" s="73">
        <f t="shared" ref="EE6:EN6" si="12">IF(EE7="",NA(),EE7)</f>
        <v>0</v>
      </c>
      <c r="EF6" s="73">
        <f t="shared" si="12"/>
        <v>0</v>
      </c>
      <c r="EG6" s="73">
        <f t="shared" si="12"/>
        <v>0</v>
      </c>
      <c r="EH6" s="73">
        <f t="shared" si="12"/>
        <v>0</v>
      </c>
      <c r="EI6" s="73">
        <f t="shared" si="12"/>
        <v>0</v>
      </c>
      <c r="EJ6" s="81">
        <f t="shared" si="12"/>
        <v>2.e-002</v>
      </c>
      <c r="EK6" s="81">
        <f t="shared" si="12"/>
        <v>1.e-002</v>
      </c>
      <c r="EL6" s="81">
        <f t="shared" si="12"/>
        <v>2.0499999999999998</v>
      </c>
      <c r="EM6" s="81">
        <f t="shared" si="12"/>
        <v>1.e-002</v>
      </c>
      <c r="EN6" s="81">
        <f t="shared" si="12"/>
        <v>4.e-002</v>
      </c>
      <c r="EO6" s="73" t="str">
        <f>IF(EO7="","",IF(EO7="-","【-】","【"&amp;SUBSTITUTE(TEXT(EO7,"#,##0.00"),"-","△")&amp;"】"))</f>
        <v>【0.02】</v>
      </c>
    </row>
    <row r="7" spans="1:148" s="59" customFormat="1">
      <c r="A7" s="60"/>
      <c r="B7" s="66">
        <v>2018</v>
      </c>
      <c r="C7" s="66">
        <v>22055</v>
      </c>
      <c r="D7" s="66">
        <v>46</v>
      </c>
      <c r="E7" s="66">
        <v>17</v>
      </c>
      <c r="F7" s="66">
        <v>5</v>
      </c>
      <c r="G7" s="66">
        <v>0</v>
      </c>
      <c r="H7" s="66" t="s">
        <v>96</v>
      </c>
      <c r="I7" s="66" t="s">
        <v>97</v>
      </c>
      <c r="J7" s="66" t="s">
        <v>98</v>
      </c>
      <c r="K7" s="66" t="s">
        <v>99</v>
      </c>
      <c r="L7" s="66" t="s">
        <v>100</v>
      </c>
      <c r="M7" s="66" t="s">
        <v>101</v>
      </c>
      <c r="N7" s="74" t="s">
        <v>102</v>
      </c>
      <c r="O7" s="74">
        <v>63.94</v>
      </c>
      <c r="P7" s="74">
        <v>3.65</v>
      </c>
      <c r="Q7" s="74">
        <v>83.37</v>
      </c>
      <c r="R7" s="74">
        <v>2689</v>
      </c>
      <c r="S7" s="74">
        <v>54780</v>
      </c>
      <c r="T7" s="74">
        <v>404.2</v>
      </c>
      <c r="U7" s="74">
        <v>135.53</v>
      </c>
      <c r="V7" s="74">
        <v>1980</v>
      </c>
      <c r="W7" s="74">
        <v>1.6800000000000002</v>
      </c>
      <c r="X7" s="74">
        <v>1178.57</v>
      </c>
      <c r="Y7" s="74">
        <v>80.16</v>
      </c>
      <c r="Z7" s="74">
        <v>80.27</v>
      </c>
      <c r="AA7" s="74">
        <v>70.959999999999994</v>
      </c>
      <c r="AB7" s="74">
        <v>72.42</v>
      </c>
      <c r="AC7" s="74">
        <v>68.17</v>
      </c>
      <c r="AD7" s="74">
        <v>97.53</v>
      </c>
      <c r="AE7" s="74">
        <v>99.64</v>
      </c>
      <c r="AF7" s="74">
        <v>99.66</v>
      </c>
      <c r="AG7" s="74">
        <v>100.95</v>
      </c>
      <c r="AH7" s="74">
        <v>101.27</v>
      </c>
      <c r="AI7" s="74">
        <v>101.6</v>
      </c>
      <c r="AJ7" s="74">
        <v>583.67999999999995</v>
      </c>
      <c r="AK7" s="74">
        <v>702.04</v>
      </c>
      <c r="AL7" s="74">
        <v>845.32</v>
      </c>
      <c r="AM7" s="74">
        <v>1001.38</v>
      </c>
      <c r="AN7" s="74">
        <v>1195.18</v>
      </c>
      <c r="AO7" s="74">
        <v>223.09</v>
      </c>
      <c r="AP7" s="74">
        <v>214.61</v>
      </c>
      <c r="AQ7" s="74">
        <v>225.39</v>
      </c>
      <c r="AR7" s="74">
        <v>224.04</v>
      </c>
      <c r="AS7" s="74">
        <v>137.09</v>
      </c>
      <c r="AT7" s="74">
        <v>195.44</v>
      </c>
      <c r="AU7" s="74">
        <v>46.76</v>
      </c>
      <c r="AV7" s="74">
        <v>57.38</v>
      </c>
      <c r="AW7" s="74">
        <v>57.48</v>
      </c>
      <c r="AX7" s="74">
        <v>66.88</v>
      </c>
      <c r="AY7" s="74">
        <v>63.5</v>
      </c>
      <c r="AZ7" s="74">
        <v>33.03</v>
      </c>
      <c r="BA7" s="74">
        <v>29.45</v>
      </c>
      <c r="BB7" s="74">
        <v>31.84</v>
      </c>
      <c r="BC7" s="74">
        <v>29.91</v>
      </c>
      <c r="BD7" s="74">
        <v>43.5</v>
      </c>
      <c r="BE7" s="74">
        <v>34.270000000000003</v>
      </c>
      <c r="BF7" s="74">
        <v>0</v>
      </c>
      <c r="BG7" s="74">
        <v>0</v>
      </c>
      <c r="BH7" s="74">
        <v>256.2</v>
      </c>
      <c r="BI7" s="74">
        <v>0</v>
      </c>
      <c r="BJ7" s="74">
        <v>0</v>
      </c>
      <c r="BK7" s="74">
        <v>1044.8</v>
      </c>
      <c r="BL7" s="74">
        <v>1081.8</v>
      </c>
      <c r="BM7" s="74">
        <v>974.93</v>
      </c>
      <c r="BN7" s="74">
        <v>855.8</v>
      </c>
      <c r="BO7" s="74">
        <v>654.91999999999996</v>
      </c>
      <c r="BP7" s="74">
        <v>747.76</v>
      </c>
      <c r="BQ7" s="74">
        <v>100.34</v>
      </c>
      <c r="BR7" s="74">
        <v>62.19</v>
      </c>
      <c r="BS7" s="74">
        <v>89.52</v>
      </c>
      <c r="BT7" s="74">
        <v>58.38</v>
      </c>
      <c r="BU7" s="74">
        <v>67.59</v>
      </c>
      <c r="BV7" s="74">
        <v>50.82</v>
      </c>
      <c r="BW7" s="74">
        <v>52.19</v>
      </c>
      <c r="BX7" s="74">
        <v>55.32</v>
      </c>
      <c r="BY7" s="74">
        <v>59.8</v>
      </c>
      <c r="BZ7" s="74">
        <v>65.39</v>
      </c>
      <c r="CA7" s="74">
        <v>59.51</v>
      </c>
      <c r="CB7" s="74">
        <v>93.66</v>
      </c>
      <c r="CC7" s="74">
        <v>154.86000000000001</v>
      </c>
      <c r="CD7" s="74">
        <v>150</v>
      </c>
      <c r="CE7" s="74">
        <v>228.96</v>
      </c>
      <c r="CF7" s="74">
        <v>197.57</v>
      </c>
      <c r="CG7" s="74">
        <v>300.52</v>
      </c>
      <c r="CH7" s="74">
        <v>296.14</v>
      </c>
      <c r="CI7" s="74">
        <v>283.17</v>
      </c>
      <c r="CJ7" s="74">
        <v>263.76</v>
      </c>
      <c r="CK7" s="74">
        <v>230.88</v>
      </c>
      <c r="CL7" s="74">
        <v>261.45999999999998</v>
      </c>
      <c r="CM7" s="74">
        <v>49.73</v>
      </c>
      <c r="CN7" s="74">
        <v>47.79</v>
      </c>
      <c r="CO7" s="74">
        <v>47.68</v>
      </c>
      <c r="CP7" s="74">
        <v>39.479999999999997</v>
      </c>
      <c r="CQ7" s="74">
        <v>40.24</v>
      </c>
      <c r="CR7" s="74">
        <v>53.24</v>
      </c>
      <c r="CS7" s="74">
        <v>52.31</v>
      </c>
      <c r="CT7" s="74">
        <v>60.65</v>
      </c>
      <c r="CU7" s="74">
        <v>51.75</v>
      </c>
      <c r="CV7" s="74">
        <v>56.72</v>
      </c>
      <c r="CW7" s="74">
        <v>52.23</v>
      </c>
      <c r="CX7" s="74">
        <v>70.61</v>
      </c>
      <c r="CY7" s="74">
        <v>71.25</v>
      </c>
      <c r="CZ7" s="74">
        <v>71.84</v>
      </c>
      <c r="DA7" s="74">
        <v>72.209999999999994</v>
      </c>
      <c r="DB7" s="74">
        <v>73.48</v>
      </c>
      <c r="DC7" s="74">
        <v>84.07</v>
      </c>
      <c r="DD7" s="74">
        <v>84.32</v>
      </c>
      <c r="DE7" s="74">
        <v>84.58</v>
      </c>
      <c r="DF7" s="74">
        <v>84.84</v>
      </c>
      <c r="DG7" s="74">
        <v>90.04</v>
      </c>
      <c r="DH7" s="74">
        <v>85.82</v>
      </c>
      <c r="DI7" s="74">
        <v>32.71</v>
      </c>
      <c r="DJ7" s="74">
        <v>34.97</v>
      </c>
      <c r="DK7" s="74">
        <v>37.21</v>
      </c>
      <c r="DL7" s="74">
        <v>39.31</v>
      </c>
      <c r="DM7" s="74">
        <v>41.2</v>
      </c>
      <c r="DN7" s="74">
        <v>20.68</v>
      </c>
      <c r="DO7" s="74">
        <v>22.41</v>
      </c>
      <c r="DP7" s="74">
        <v>22.9</v>
      </c>
      <c r="DQ7" s="74">
        <v>24.87</v>
      </c>
      <c r="DR7" s="74">
        <v>24.32</v>
      </c>
      <c r="DS7" s="74">
        <v>24.12</v>
      </c>
      <c r="DT7" s="74">
        <v>0</v>
      </c>
      <c r="DU7" s="74">
        <v>0</v>
      </c>
      <c r="DV7" s="74">
        <v>0</v>
      </c>
      <c r="DW7" s="74">
        <v>0</v>
      </c>
      <c r="DX7" s="74">
        <v>0</v>
      </c>
      <c r="DY7" s="74">
        <v>8.e-002</v>
      </c>
      <c r="DZ7" s="74">
        <v>0</v>
      </c>
      <c r="EA7" s="74">
        <v>0</v>
      </c>
      <c r="EB7" s="74">
        <v>0</v>
      </c>
      <c r="EC7" s="74">
        <v>0</v>
      </c>
      <c r="ED7" s="74">
        <v>0</v>
      </c>
      <c r="EE7" s="74">
        <v>0</v>
      </c>
      <c r="EF7" s="74">
        <v>0</v>
      </c>
      <c r="EG7" s="74">
        <v>0</v>
      </c>
      <c r="EH7" s="74">
        <v>0</v>
      </c>
      <c r="EI7" s="74">
        <v>0</v>
      </c>
      <c r="EJ7" s="74">
        <v>2.e-002</v>
      </c>
      <c r="EK7" s="74">
        <v>1.e-002</v>
      </c>
      <c r="EL7" s="74">
        <v>2.0499999999999998</v>
      </c>
      <c r="EM7" s="74">
        <v>1.e-002</v>
      </c>
      <c r="EN7" s="74">
        <v>4.e-002</v>
      </c>
      <c r="EO7" s="74">
        <v>2.e-002</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2019-12-05T04:52:27Z</dcterms:created>
  <dcterms:modified xsi:type="dcterms:W3CDTF">2020-01-16T01:27:56Z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2020-01-16T01:27:56Z</vt:filetime>
  </property>
</Properties>
</file>