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8800" windowHeight="12345"/>
  </bookViews>
  <sheets>
    <sheet name="選定表" sheetId="2" r:id="rId1"/>
    <sheet name="判断基準" sheetId="1" r:id="rId2"/>
    <sheet name="選定表 (選定判断は福祉班) (2)" sheetId="11" r:id="rId3"/>
    <sheet name="(福祉避難所)要配慮者リスト" sheetId="7" r:id="rId4"/>
    <sheet name="障害" sheetId="4" r:id="rId5"/>
    <sheet name="高齢者" sheetId="3" r:id="rId6"/>
    <sheet name="乳幼児" sheetId="5" r:id="rId7"/>
    <sheet name="高障妊" sheetId="6" r:id="rId8"/>
    <sheet name="Sheet1" sheetId="10" r:id="rId9"/>
  </sheets>
  <definedNames>
    <definedName name="_xlnm._FilterDatabase" localSheetId="3" hidden="1">'(福祉避難所)要配慮者リスト'!$C$1:$Y$18</definedName>
    <definedName name="_xlnm.Print_Area" localSheetId="0">選定表!$A$1:$H$26</definedName>
    <definedName name="_xlnm.Print_Area" localSheetId="2">'選定表 (選定判断は福祉班) (2)'!$A$1:$H$26</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user</author>
  </authors>
  <commentList>
    <comment ref="E1" authorId="0">
      <text>
        <r>
          <rPr>
            <b/>
            <sz val="9"/>
            <color indexed="81"/>
            <rFont val="ＭＳ Ｐゴシック"/>
          </rPr>
          <t>施設管理者</t>
        </r>
      </text>
    </comment>
    <comment ref="F1" authorId="0">
      <text>
        <r>
          <rPr>
            <b/>
            <sz val="9"/>
            <color indexed="81"/>
            <rFont val="ＭＳ Ｐゴシック"/>
          </rPr>
          <t>施設管理者</t>
        </r>
      </text>
    </comment>
    <comment ref="H1" authorId="0">
      <text>
        <r>
          <rPr>
            <b/>
            <sz val="9"/>
            <color indexed="81"/>
            <rFont val="ＭＳ Ｐゴシック"/>
          </rPr>
          <t>協定提携時に、各施設から聞き取った人数
※施設の希望人数を優先し、施設面積で計算した値は用いないこととした。（当時のメモより）</t>
        </r>
      </text>
    </comment>
  </commentList>
</comments>
</file>

<file path=xl/comments2.xml><?xml version="1.0" encoding="utf-8"?>
<comments xmlns="http://schemas.openxmlformats.org/spreadsheetml/2006/main">
  <authors>
    <author>user</author>
  </authors>
  <commentList>
    <comment ref="E1" authorId="0">
      <text>
        <r>
          <rPr>
            <b/>
            <sz val="9"/>
            <color indexed="81"/>
            <rFont val="ＭＳ Ｐゴシック"/>
          </rPr>
          <t>施設管理者</t>
        </r>
      </text>
    </comment>
    <comment ref="F1" authorId="0">
      <text>
        <r>
          <rPr>
            <b/>
            <sz val="9"/>
            <color indexed="81"/>
            <rFont val="ＭＳ Ｐゴシック"/>
          </rPr>
          <t>施設管理者</t>
        </r>
      </text>
    </comment>
    <comment ref="H1" authorId="0">
      <text>
        <r>
          <rPr>
            <b/>
            <sz val="9"/>
            <color indexed="81"/>
            <rFont val="ＭＳ Ｐゴシック"/>
          </rPr>
          <t>協定提携時に、各施設から聞き取った人数
※施設の希望人数を優先し、施設面積で計算した値は用いないこととした。（当時のメモより）</t>
        </r>
      </text>
    </comment>
  </commentList>
</comments>
</file>

<file path=xl/comments3.xml><?xml version="1.0" encoding="utf-8"?>
<comments xmlns="http://schemas.openxmlformats.org/spreadsheetml/2006/main">
  <authors>
    <author>user</author>
  </authors>
  <commentList>
    <comment ref="E1" authorId="0">
      <text>
        <r>
          <rPr>
            <b/>
            <sz val="9"/>
            <color indexed="81"/>
            <rFont val="ＭＳ Ｐゴシック"/>
          </rPr>
          <t>施設管理者</t>
        </r>
      </text>
    </comment>
    <comment ref="F1" authorId="0">
      <text>
        <r>
          <rPr>
            <b/>
            <sz val="9"/>
            <color indexed="81"/>
            <rFont val="ＭＳ Ｐゴシック"/>
          </rPr>
          <t>施設管理者</t>
        </r>
      </text>
    </comment>
    <comment ref="H1" authorId="0">
      <text>
        <r>
          <rPr>
            <b/>
            <sz val="9"/>
            <color indexed="81"/>
            <rFont val="ＭＳ Ｐゴシック"/>
          </rPr>
          <t>協定提携時に、各施設から聞き取った人数
※施設の希望人数を優先し、施設面積で計算した値は用いないこととした。（当時のメモより）</t>
        </r>
      </text>
    </comment>
    <comment ref="C9" authorId="0">
      <text>
        <r>
          <rPr>
            <b/>
            <sz val="9"/>
            <color indexed="81"/>
            <rFont val="MS P ゴシック"/>
          </rPr>
          <t>H25協定時に高齢者10名としていたがH28協定時に乳幼児のみとしたらしい</t>
        </r>
      </text>
    </comment>
  </commentList>
</comments>
</file>

<file path=xl/comments4.xml><?xml version="1.0" encoding="utf-8"?>
<comments xmlns="http://schemas.openxmlformats.org/spreadsheetml/2006/main">
  <authors>
    <author>user</author>
  </authors>
  <commentList>
    <comment ref="E1" authorId="0">
      <text>
        <r>
          <rPr>
            <b/>
            <sz val="9"/>
            <color indexed="81"/>
            <rFont val="ＭＳ Ｐゴシック"/>
          </rPr>
          <t>施設管理者</t>
        </r>
      </text>
    </comment>
    <comment ref="F1" authorId="0">
      <text>
        <r>
          <rPr>
            <b/>
            <sz val="9"/>
            <color indexed="81"/>
            <rFont val="ＭＳ Ｐゴシック"/>
          </rPr>
          <t>施設管理者</t>
        </r>
      </text>
    </comment>
    <comment ref="H1" authorId="0">
      <text>
        <r>
          <rPr>
            <b/>
            <sz val="9"/>
            <color indexed="81"/>
            <rFont val="ＭＳ Ｐゴシック"/>
          </rPr>
          <t>協定提携時に、各施設から聞き取った人数
※施設の希望人数を優先し、施設面積で計算した値は用いないこととした。（当時のメモより）</t>
        </r>
      </text>
    </comment>
  </commentList>
</comments>
</file>

<file path=xl/comments5.xml><?xml version="1.0" encoding="utf-8"?>
<comments xmlns="http://schemas.openxmlformats.org/spreadsheetml/2006/main">
  <authors>
    <author>user</author>
  </authors>
  <commentList>
    <comment ref="D69" authorId="0">
      <text>
        <r>
          <rPr>
            <b/>
            <sz val="9"/>
            <color indexed="81"/>
            <rFont val="MS P ゴシック"/>
          </rPr>
          <t>H25協定時に高齢者10名としていたがH28協定時に乳幼児のみとしたらしい</t>
        </r>
      </text>
    </comment>
  </commentList>
</comments>
</file>

<file path=xl/sharedStrings.xml><?xml version="1.0" encoding="utf-8"?>
<sst xmlns="http://schemas.openxmlformats.org/spreadsheetml/2006/main" xmlns:r="http://schemas.openxmlformats.org/officeDocument/2006/relationships" count="569" uniqueCount="569">
  <si>
    <t>福祉避難所判定</t>
    <rPh sb="0" eb="2">
      <t>フクシ</t>
    </rPh>
    <rPh sb="2" eb="5">
      <t>ヒナンショ</t>
    </rPh>
    <rPh sb="5" eb="7">
      <t>ハンテイ</t>
    </rPh>
    <phoneticPr fontId="1"/>
  </si>
  <si>
    <t>指定避難所名</t>
    <rPh sb="0" eb="2">
      <t>シテイ</t>
    </rPh>
    <rPh sb="2" eb="5">
      <t>ヒナンショ</t>
    </rPh>
    <rPh sb="5" eb="6">
      <t>メイ</t>
    </rPh>
    <phoneticPr fontId="1"/>
  </si>
  <si>
    <t>35-2726</t>
  </si>
  <si>
    <t>胃ろう</t>
    <rPh sb="0" eb="1">
      <t>イ</t>
    </rPh>
    <phoneticPr fontId="1"/>
  </si>
  <si>
    <t>字新町41番地</t>
    <rPh sb="0" eb="1">
      <t>ジ</t>
    </rPh>
    <rPh sb="1" eb="3">
      <t>シンマチ</t>
    </rPh>
    <rPh sb="5" eb="7">
      <t>バンチ</t>
    </rPh>
    <phoneticPr fontId="17"/>
  </si>
  <si>
    <t>区分</t>
    <rPh sb="0" eb="2">
      <t>クブン</t>
    </rPh>
    <phoneticPr fontId="1"/>
  </si>
  <si>
    <t>中央小学校</t>
    <rPh sb="0" eb="2">
      <t>チュウオウ</t>
    </rPh>
    <rPh sb="2" eb="5">
      <t>ショウガッコウ</t>
    </rPh>
    <phoneticPr fontId="18"/>
  </si>
  <si>
    <t>54-2771</t>
  </si>
  <si>
    <t>徘徊</t>
    <rPh sb="0" eb="2">
      <t>ハイカイ</t>
    </rPh>
    <phoneticPr fontId="1"/>
  </si>
  <si>
    <t>第二中学校</t>
    <rPh sb="0" eb="2">
      <t>ダイニ</t>
    </rPh>
    <rPh sb="2" eb="5">
      <t>チュウガッコウ</t>
    </rPh>
    <phoneticPr fontId="18"/>
  </si>
  <si>
    <t>26-7631</t>
  </si>
  <si>
    <t>34-4856</t>
  </si>
  <si>
    <t>視覚障害</t>
    <rPh sb="0" eb="2">
      <t>シカク</t>
    </rPh>
    <rPh sb="2" eb="4">
      <t>ショウガイ</t>
    </rPh>
    <phoneticPr fontId="1"/>
  </si>
  <si>
    <t>父</t>
    <rPh sb="0" eb="1">
      <t>チチ</t>
    </rPh>
    <phoneticPr fontId="1"/>
  </si>
  <si>
    <t>地域活動支援センター　ラ・プリマベラ</t>
    <rPh sb="0" eb="2">
      <t>チイキ</t>
    </rPh>
    <rPh sb="2" eb="4">
      <t>カツドウ</t>
    </rPh>
    <rPh sb="4" eb="6">
      <t>シエン</t>
    </rPh>
    <phoneticPr fontId="17"/>
  </si>
  <si>
    <t>判断基準</t>
    <rPh sb="0" eb="2">
      <t>ハンダン</t>
    </rPh>
    <rPh sb="2" eb="4">
      <t>キジュン</t>
    </rPh>
    <phoneticPr fontId="1"/>
  </si>
  <si>
    <t>有・無</t>
    <rPh sb="0" eb="1">
      <t>アリ</t>
    </rPh>
    <rPh sb="2" eb="3">
      <t>ナ</t>
    </rPh>
    <phoneticPr fontId="1"/>
  </si>
  <si>
    <t>概要</t>
    <rPh sb="0" eb="2">
      <t>ガイヨウ</t>
    </rPh>
    <phoneticPr fontId="1"/>
  </si>
  <si>
    <t>大字鶴ヶ岡字川袋26</t>
    <rPh sb="0" eb="2">
      <t>オオアザ</t>
    </rPh>
    <rPh sb="2" eb="5">
      <t>ツルガオカ</t>
    </rPh>
    <rPh sb="5" eb="6">
      <t>アザ</t>
    </rPh>
    <rPh sb="6" eb="8">
      <t>カワブクロ</t>
    </rPh>
    <phoneticPr fontId="17"/>
  </si>
  <si>
    <t>障害者支援施設　栄幸園</t>
    <rPh sb="0" eb="3">
      <t>ショウガイシャ</t>
    </rPh>
    <rPh sb="3" eb="5">
      <t>シエン</t>
    </rPh>
    <rPh sb="5" eb="7">
      <t>シセツ</t>
    </rPh>
    <rPh sb="8" eb="10">
      <t>エイユキ</t>
    </rPh>
    <rPh sb="10" eb="11">
      <t>エン</t>
    </rPh>
    <phoneticPr fontId="17"/>
  </si>
  <si>
    <t>実例</t>
    <rPh sb="0" eb="2">
      <t>ジツレイ</t>
    </rPh>
    <phoneticPr fontId="1"/>
  </si>
  <si>
    <t>若葉　美恵</t>
    <rPh sb="0" eb="2">
      <t>ワカバ</t>
    </rPh>
    <rPh sb="3" eb="5">
      <t>ミエ</t>
    </rPh>
    <phoneticPr fontId="1"/>
  </si>
  <si>
    <t>五所川原市</t>
    <rPh sb="0" eb="5">
      <t>ゴショガワラシ</t>
    </rPh>
    <phoneticPr fontId="1"/>
  </si>
  <si>
    <t>　　該当　・　非該当</t>
  </si>
  <si>
    <t>ケアハウス　あじさい</t>
  </si>
  <si>
    <t>付添人</t>
    <rPh sb="0" eb="2">
      <t>ツキソイ</t>
    </rPh>
    <rPh sb="2" eb="3">
      <t>ニン</t>
    </rPh>
    <phoneticPr fontId="1"/>
  </si>
  <si>
    <t>発熱、下痢、嘔吐</t>
    <rPh sb="0" eb="2">
      <t>ハツネツ</t>
    </rPh>
    <rPh sb="3" eb="5">
      <t>ゲリ</t>
    </rPh>
    <rPh sb="6" eb="8">
      <t>オウト</t>
    </rPh>
    <phoneticPr fontId="1"/>
  </si>
  <si>
    <t>南部コミュニティセンター</t>
    <rPh sb="0" eb="2">
      <t>ナンブ</t>
    </rPh>
    <phoneticPr fontId="17"/>
  </si>
  <si>
    <t>日常生活に一部介助や見守りが必要</t>
    <rPh sb="0" eb="2">
      <t>ニチジョウ</t>
    </rPh>
    <rPh sb="2" eb="4">
      <t>セイカツ</t>
    </rPh>
    <rPh sb="5" eb="7">
      <t>イチブ</t>
    </rPh>
    <rPh sb="7" eb="9">
      <t>カイジョ</t>
    </rPh>
    <rPh sb="10" eb="12">
      <t>ミマモ</t>
    </rPh>
    <rPh sb="14" eb="16">
      <t>ヒツヨウ</t>
    </rPh>
    <phoneticPr fontId="1"/>
  </si>
  <si>
    <t>62-3163</t>
  </si>
  <si>
    <t>治療が必要</t>
    <rPh sb="0" eb="2">
      <t>チリョウ</t>
    </rPh>
    <rPh sb="3" eb="5">
      <t>ヒツヨウ</t>
    </rPh>
    <phoneticPr fontId="1"/>
  </si>
  <si>
    <t>病院等医療機関</t>
    <rPh sb="0" eb="2">
      <t>ビョウイン</t>
    </rPh>
    <rPh sb="2" eb="3">
      <t>トウ</t>
    </rPh>
    <rPh sb="3" eb="5">
      <t>イリョウ</t>
    </rPh>
    <rPh sb="5" eb="7">
      <t>キカン</t>
    </rPh>
    <phoneticPr fontId="1"/>
  </si>
  <si>
    <t>　妊娠　　カ月</t>
    <rPh sb="1" eb="3">
      <t>ニンシン</t>
    </rPh>
    <rPh sb="6" eb="7">
      <t>ゲツ</t>
    </rPh>
    <phoneticPr fontId="1"/>
  </si>
  <si>
    <t>34-8857</t>
  </si>
  <si>
    <t>34-8140</t>
  </si>
  <si>
    <t>金木町川倉七夕野84番地367</t>
    <rPh sb="0" eb="3">
      <t>カナギマチ</t>
    </rPh>
    <rPh sb="3" eb="5">
      <t>カワクラ</t>
    </rPh>
    <rPh sb="5" eb="7">
      <t>タナバタ</t>
    </rPh>
    <rPh sb="7" eb="8">
      <t>ノ</t>
    </rPh>
    <rPh sb="10" eb="12">
      <t>バンチ</t>
    </rPh>
    <phoneticPr fontId="17"/>
  </si>
  <si>
    <t>避難・運搬先例</t>
    <rPh sb="0" eb="2">
      <t>ヒナン</t>
    </rPh>
    <rPh sb="3" eb="5">
      <t>ウンパン</t>
    </rPh>
    <rPh sb="5" eb="6">
      <t>サキ</t>
    </rPh>
    <rPh sb="6" eb="7">
      <t>レイ</t>
    </rPh>
    <phoneticPr fontId="1"/>
  </si>
  <si>
    <t>34-8833</t>
  </si>
  <si>
    <t>酸素</t>
    <rPh sb="0" eb="2">
      <t>サンソ</t>
    </rPh>
    <phoneticPr fontId="1"/>
  </si>
  <si>
    <t>福祉避難所</t>
    <rPh sb="0" eb="2">
      <t>フクシ</t>
    </rPh>
    <rPh sb="2" eb="5">
      <t>ヒナンショ</t>
    </rPh>
    <phoneticPr fontId="1"/>
  </si>
  <si>
    <t>コミュニティ防災センター</t>
    <rPh sb="6" eb="8">
      <t>ボウサイ</t>
    </rPh>
    <phoneticPr fontId="18"/>
  </si>
  <si>
    <t>吸引</t>
    <rPh sb="0" eb="2">
      <t>キュウイン</t>
    </rPh>
    <phoneticPr fontId="1"/>
  </si>
  <si>
    <t>歩行などが自分一人ではできないことがある。</t>
    <rPh sb="0" eb="2">
      <t>ホコウ</t>
    </rPh>
    <rPh sb="5" eb="7">
      <t>ジブン</t>
    </rPh>
    <rPh sb="7" eb="9">
      <t>ヒトリ</t>
    </rPh>
    <phoneticPr fontId="1"/>
  </si>
  <si>
    <t>認定こども園なおみ園</t>
    <rPh sb="0" eb="2">
      <t>ニンテイ</t>
    </rPh>
    <rPh sb="5" eb="6">
      <t>エン</t>
    </rPh>
    <rPh sb="9" eb="10">
      <t>エン</t>
    </rPh>
    <phoneticPr fontId="17"/>
  </si>
  <si>
    <t>食事、排泄、移動に一部の介助が必要</t>
    <rPh sb="0" eb="2">
      <t>ショクジ</t>
    </rPh>
    <rPh sb="3" eb="5">
      <t>ハイセツ</t>
    </rPh>
    <rPh sb="6" eb="8">
      <t>イドウ</t>
    </rPh>
    <rPh sb="9" eb="11">
      <t>イチブ</t>
    </rPh>
    <rPh sb="12" eb="14">
      <t>カイジョ</t>
    </rPh>
    <rPh sb="15" eb="17">
      <t>ヒツヨウ</t>
    </rPh>
    <phoneticPr fontId="1"/>
  </si>
  <si>
    <t>年齢</t>
    <rPh sb="0" eb="2">
      <t>ネンレイ</t>
    </rPh>
    <phoneticPr fontId="1"/>
  </si>
  <si>
    <t>妊産婦</t>
    <rPh sb="0" eb="3">
      <t>ニンサンプ</t>
    </rPh>
    <phoneticPr fontId="1"/>
  </si>
  <si>
    <t>ワークサポート八晃園</t>
    <rPh sb="7" eb="8">
      <t>ハチ</t>
    </rPh>
    <rPh sb="8" eb="9">
      <t>アキラ</t>
    </rPh>
    <rPh sb="9" eb="10">
      <t>エン</t>
    </rPh>
    <phoneticPr fontId="17"/>
  </si>
  <si>
    <t>透析</t>
    <rPh sb="0" eb="2">
      <t>トウセキ</t>
    </rPh>
    <phoneticPr fontId="1"/>
  </si>
  <si>
    <t>市浦小学校</t>
    <rPh sb="0" eb="2">
      <t>シウラ</t>
    </rPh>
    <rPh sb="2" eb="5">
      <t>ショウガッコウ</t>
    </rPh>
    <phoneticPr fontId="18"/>
  </si>
  <si>
    <t>合計人数</t>
    <rPh sb="0" eb="2">
      <t>ゴウケイ</t>
    </rPh>
    <rPh sb="2" eb="4">
      <t>ニンズウ</t>
    </rPh>
    <phoneticPr fontId="1"/>
  </si>
  <si>
    <t>介護認定</t>
    <rPh sb="0" eb="2">
      <t>カイゴ</t>
    </rPh>
    <rPh sb="2" eb="4">
      <t>ニンテイ</t>
    </rPh>
    <phoneticPr fontId="1"/>
  </si>
  <si>
    <t>34-7405</t>
  </si>
  <si>
    <t>日常生活に全介助が必要</t>
    <rPh sb="0" eb="2">
      <t>ニチジョウ</t>
    </rPh>
    <rPh sb="2" eb="4">
      <t>セイカツ</t>
    </rPh>
    <rPh sb="5" eb="6">
      <t>ゼン</t>
    </rPh>
    <rPh sb="6" eb="8">
      <t>カイジョ</t>
    </rPh>
    <rPh sb="9" eb="11">
      <t>ヒツヨウ</t>
    </rPh>
    <phoneticPr fontId="1"/>
  </si>
  <si>
    <t>34-6185</t>
  </si>
  <si>
    <t>パニック</t>
  </si>
  <si>
    <t>特別養護老人ホーム　青山荘</t>
    <rPh sb="0" eb="2">
      <t>トクベツ</t>
    </rPh>
    <rPh sb="2" eb="4">
      <t>ヨウゴ</t>
    </rPh>
    <rPh sb="4" eb="6">
      <t>ロウジン</t>
    </rPh>
    <rPh sb="10" eb="12">
      <t>セイザン</t>
    </rPh>
    <rPh sb="12" eb="13">
      <t>ソウ</t>
    </rPh>
    <phoneticPr fontId="17"/>
  </si>
  <si>
    <t>難病</t>
    <rPh sb="0" eb="2">
      <t>ナンビョウ</t>
    </rPh>
    <phoneticPr fontId="1"/>
  </si>
  <si>
    <t>第四中学校</t>
    <rPh sb="0" eb="2">
      <t>ダイヨン</t>
    </rPh>
    <rPh sb="2" eb="5">
      <t>チュウガッコウ</t>
    </rPh>
    <phoneticPr fontId="18"/>
  </si>
  <si>
    <t>大字水野尾字懸樋222番地5</t>
    <rPh sb="0" eb="2">
      <t>オオアザ</t>
    </rPh>
    <rPh sb="2" eb="3">
      <t>ミズ</t>
    </rPh>
    <rPh sb="3" eb="4">
      <t>ノ</t>
    </rPh>
    <rPh sb="4" eb="5">
      <t>オ</t>
    </rPh>
    <rPh sb="5" eb="6">
      <t>ジ</t>
    </rPh>
    <rPh sb="6" eb="7">
      <t>カ</t>
    </rPh>
    <rPh sb="7" eb="8">
      <t>トイ</t>
    </rPh>
    <rPh sb="11" eb="13">
      <t>バンチ</t>
    </rPh>
    <phoneticPr fontId="17"/>
  </si>
  <si>
    <t>自立</t>
    <rPh sb="0" eb="2">
      <t>ジリツ</t>
    </rPh>
    <phoneticPr fontId="1"/>
  </si>
  <si>
    <t>52-5867</t>
  </si>
  <si>
    <t>39-2122</t>
  </si>
  <si>
    <t>090-111-1110</t>
  </si>
  <si>
    <t>認定こども園第二さつき</t>
    <rPh sb="0" eb="2">
      <t>ニンテイ</t>
    </rPh>
    <rPh sb="5" eb="6">
      <t>エン</t>
    </rPh>
    <rPh sb="6" eb="8">
      <t>ダイニ</t>
    </rPh>
    <phoneticPr fontId="17"/>
  </si>
  <si>
    <t>　　年　　月　　日</t>
    <rPh sb="2" eb="3">
      <t>ネン</t>
    </rPh>
    <rPh sb="5" eb="6">
      <t>ツキ</t>
    </rPh>
    <rPh sb="8" eb="9">
      <t>ヒ</t>
    </rPh>
    <phoneticPr fontId="1"/>
  </si>
  <si>
    <t>出血を伴う怪我</t>
    <rPh sb="0" eb="2">
      <t>シュッケツ</t>
    </rPh>
    <rPh sb="3" eb="4">
      <t>トモナ</t>
    </rPh>
    <rPh sb="5" eb="7">
      <t>ケガ</t>
    </rPh>
    <phoneticPr fontId="1"/>
  </si>
  <si>
    <r>
      <t>　1・2</t>
    </r>
    <r>
      <rPr>
        <sz val="8"/>
        <color theme="1"/>
        <rFont val="ＭＳ ゴシック"/>
      </rPr>
      <t>（指定避難所可）</t>
    </r>
    <rPh sb="5" eb="7">
      <t>シテイ</t>
    </rPh>
    <rPh sb="7" eb="10">
      <t>ヒナンショ</t>
    </rPh>
    <rPh sb="10" eb="11">
      <t>カ</t>
    </rPh>
    <phoneticPr fontId="1"/>
  </si>
  <si>
    <t>松島　春子</t>
    <rPh sb="0" eb="2">
      <t>マツシマ</t>
    </rPh>
    <rPh sb="3" eb="5">
      <t>ハルコ</t>
    </rPh>
    <phoneticPr fontId="1"/>
  </si>
  <si>
    <t>寝たきり</t>
    <rPh sb="0" eb="1">
      <t>ネ</t>
    </rPh>
    <phoneticPr fontId="1"/>
  </si>
  <si>
    <t>産前、産後、授乳中</t>
    <rPh sb="0" eb="2">
      <t>サンゼン</t>
    </rPh>
    <rPh sb="3" eb="5">
      <t>サンゴ</t>
    </rPh>
    <rPh sb="6" eb="9">
      <t>ジュニュウチュウ</t>
    </rPh>
    <phoneticPr fontId="1"/>
  </si>
  <si>
    <t>医療処置を行えない</t>
    <rPh sb="0" eb="2">
      <t>イリョウ</t>
    </rPh>
    <rPh sb="2" eb="4">
      <t>ショチ</t>
    </rPh>
    <rPh sb="5" eb="6">
      <t>オコナ</t>
    </rPh>
    <phoneticPr fontId="1"/>
  </si>
  <si>
    <t>字新宮町9番地8</t>
    <rPh sb="0" eb="1">
      <t>ジ</t>
    </rPh>
    <rPh sb="1" eb="3">
      <t>シンミヤ</t>
    </rPh>
    <rPh sb="3" eb="4">
      <t>チョウ</t>
    </rPh>
    <rPh sb="5" eb="7">
      <t>バンチ</t>
    </rPh>
    <phoneticPr fontId="17"/>
  </si>
  <si>
    <t>38-1333</t>
  </si>
  <si>
    <t>大字唐笠柳字村崎242番地</t>
  </si>
  <si>
    <t>みどりの風こども園かなぎ</t>
    <rPh sb="4" eb="5">
      <t>カゼ</t>
    </rPh>
    <rPh sb="8" eb="9">
      <t>エン</t>
    </rPh>
    <phoneticPr fontId="17"/>
  </si>
  <si>
    <t>電話番号</t>
    <rPh sb="0" eb="2">
      <t>デンワ</t>
    </rPh>
    <rPh sb="2" eb="4">
      <t>バンゴウ</t>
    </rPh>
    <phoneticPr fontId="1"/>
  </si>
  <si>
    <t>精神疾患がある</t>
    <rPh sb="0" eb="2">
      <t>セイシン</t>
    </rPh>
    <rPh sb="2" eb="4">
      <t>シッカン</t>
    </rPh>
    <phoneticPr fontId="1"/>
  </si>
  <si>
    <t>かまや保育園</t>
    <rPh sb="3" eb="5">
      <t>ホイク</t>
    </rPh>
    <rPh sb="5" eb="6">
      <t>エン</t>
    </rPh>
    <phoneticPr fontId="17"/>
  </si>
  <si>
    <t>要配慮対象者（要配慮者と思われる方）</t>
    <rPh sb="0" eb="1">
      <t>ヨウ</t>
    </rPh>
    <rPh sb="1" eb="3">
      <t>ハイリョ</t>
    </rPh>
    <rPh sb="3" eb="6">
      <t>タイショウシャ</t>
    </rPh>
    <rPh sb="7" eb="8">
      <t>ヨウ</t>
    </rPh>
    <rPh sb="8" eb="10">
      <t>ハイリョ</t>
    </rPh>
    <rPh sb="10" eb="11">
      <t>シャ</t>
    </rPh>
    <rPh sb="12" eb="13">
      <t>オモ</t>
    </rPh>
    <rPh sb="16" eb="17">
      <t>カタ</t>
    </rPh>
    <phoneticPr fontId="1"/>
  </si>
  <si>
    <t>性別</t>
    <rPh sb="0" eb="2">
      <t>セイベツ</t>
    </rPh>
    <phoneticPr fontId="1"/>
  </si>
  <si>
    <t>半身麻痺</t>
    <rPh sb="0" eb="2">
      <t>ハンシン</t>
    </rPh>
    <rPh sb="2" eb="4">
      <t>マヒ</t>
    </rPh>
    <phoneticPr fontId="1"/>
  </si>
  <si>
    <t>大字飯詰字狐野70-1</t>
    <rPh sb="0" eb="2">
      <t>オオアザ</t>
    </rPh>
    <rPh sb="2" eb="4">
      <t>イイヅメ</t>
    </rPh>
    <rPh sb="4" eb="5">
      <t>アザ</t>
    </rPh>
    <rPh sb="5" eb="6">
      <t>キツネ</t>
    </rPh>
    <rPh sb="6" eb="7">
      <t>ノ</t>
    </rPh>
    <phoneticPr fontId="17"/>
  </si>
  <si>
    <t>　カ月</t>
    <rPh sb="2" eb="3">
      <t>ゲツ</t>
    </rPh>
    <phoneticPr fontId="1"/>
  </si>
  <si>
    <t>要配慮者選定表</t>
    <rPh sb="0" eb="1">
      <t>ヨウ</t>
    </rPh>
    <rPh sb="1" eb="3">
      <t>ハイリョ</t>
    </rPh>
    <rPh sb="3" eb="4">
      <t>シャ</t>
    </rPh>
    <rPh sb="4" eb="6">
      <t>センテイ</t>
    </rPh>
    <rPh sb="6" eb="7">
      <t>ヒョウ</t>
    </rPh>
    <phoneticPr fontId="1"/>
  </si>
  <si>
    <t>金木中学校</t>
    <rPh sb="0" eb="2">
      <t>カナギ</t>
    </rPh>
    <rPh sb="2" eb="5">
      <t>チュウガッコウ</t>
    </rPh>
    <phoneticPr fontId="18"/>
  </si>
  <si>
    <t>下肢切断</t>
    <rPh sb="0" eb="2">
      <t>カシ</t>
    </rPh>
    <rPh sb="2" eb="4">
      <t>セツダン</t>
    </rPh>
    <phoneticPr fontId="1"/>
  </si>
  <si>
    <t>発達障害</t>
    <rPh sb="0" eb="2">
      <t>ハッタツ</t>
    </rPh>
    <rPh sb="2" eb="4">
      <t>ショウガイ</t>
    </rPh>
    <phoneticPr fontId="1"/>
  </si>
  <si>
    <t>知的障害</t>
    <rPh sb="0" eb="2">
      <t>チテキ</t>
    </rPh>
    <rPh sb="2" eb="4">
      <t>ショウガイ</t>
    </rPh>
    <phoneticPr fontId="1"/>
  </si>
  <si>
    <t>　　該当　・　非該当</t>
    <rPh sb="2" eb="4">
      <t>ガイトウ</t>
    </rPh>
    <rPh sb="7" eb="10">
      <t>ヒガイトウ</t>
    </rPh>
    <phoneticPr fontId="1"/>
  </si>
  <si>
    <t>〇</t>
  </si>
  <si>
    <t>骨粗鬆症</t>
    <rPh sb="0" eb="4">
      <t>コツソショウショウ</t>
    </rPh>
    <phoneticPr fontId="1"/>
  </si>
  <si>
    <t>医療機関</t>
    <rPh sb="0" eb="2">
      <t>イリョウ</t>
    </rPh>
    <rPh sb="2" eb="4">
      <t>キカン</t>
    </rPh>
    <phoneticPr fontId="1"/>
  </si>
  <si>
    <t>身体</t>
    <rPh sb="0" eb="2">
      <t>シンタイ</t>
    </rPh>
    <phoneticPr fontId="1"/>
  </si>
  <si>
    <t>みどりの風こども園ひろた</t>
    <rPh sb="4" eb="5">
      <t>カゼ</t>
    </rPh>
    <rPh sb="8" eb="9">
      <t>エン</t>
    </rPh>
    <phoneticPr fontId="17"/>
  </si>
  <si>
    <t>三好</t>
    <rPh sb="0" eb="2">
      <t>ミヨシ</t>
    </rPh>
    <phoneticPr fontId="1"/>
  </si>
  <si>
    <t>歩行可能、健康、介助がいらない</t>
    <rPh sb="0" eb="2">
      <t>ホコウ</t>
    </rPh>
    <rPh sb="2" eb="4">
      <t>カノウ</t>
    </rPh>
    <rPh sb="5" eb="7">
      <t>ケンコウ</t>
    </rPh>
    <rPh sb="8" eb="10">
      <t>カイジョ</t>
    </rPh>
    <phoneticPr fontId="1"/>
  </si>
  <si>
    <t>収容対象者</t>
    <rPh sb="0" eb="2">
      <t>シュウヨウ</t>
    </rPh>
    <rPh sb="2" eb="5">
      <t>タイショウシャ</t>
    </rPh>
    <phoneticPr fontId="17"/>
  </si>
  <si>
    <t>大部屋</t>
    <rPh sb="0" eb="3">
      <t>オオベヤ</t>
    </rPh>
    <phoneticPr fontId="1"/>
  </si>
  <si>
    <t>中川保育園</t>
    <rPh sb="0" eb="2">
      <t>ナカガワ</t>
    </rPh>
    <rPh sb="2" eb="4">
      <t>ホイク</t>
    </rPh>
    <rPh sb="4" eb="5">
      <t>エン</t>
    </rPh>
    <phoneticPr fontId="17"/>
  </si>
  <si>
    <t>29-3533</t>
  </si>
  <si>
    <t>コミュニティセンター栄</t>
    <rPh sb="10" eb="11">
      <t>サカ</t>
    </rPh>
    <phoneticPr fontId="18"/>
  </si>
  <si>
    <t>氏名</t>
    <rPh sb="0" eb="2">
      <t>シメイ</t>
    </rPh>
    <phoneticPr fontId="1"/>
  </si>
  <si>
    <t>排泄がほとんどできない。</t>
    <rPh sb="0" eb="2">
      <t>ハイセツ</t>
    </rPh>
    <phoneticPr fontId="1"/>
  </si>
  <si>
    <t>生年月日</t>
    <rPh sb="0" eb="2">
      <t>セイネン</t>
    </rPh>
    <rPh sb="2" eb="4">
      <t>ガッピ</t>
    </rPh>
    <phoneticPr fontId="1"/>
  </si>
  <si>
    <t>53-2216</t>
  </si>
  <si>
    <t>62-2623</t>
  </si>
  <si>
    <t>住所</t>
    <rPh sb="0" eb="2">
      <t>ジュウショ</t>
    </rPh>
    <phoneticPr fontId="1"/>
  </si>
  <si>
    <t>36-2613</t>
  </si>
  <si>
    <t>番号</t>
    <rPh sb="0" eb="2">
      <t>バンゴウ</t>
    </rPh>
    <phoneticPr fontId="1"/>
  </si>
  <si>
    <t>関係等</t>
  </si>
  <si>
    <t>大字漆川字鍋懸131番地1</t>
    <rPh sb="0" eb="2">
      <t>オオアザ</t>
    </rPh>
    <rPh sb="2" eb="3">
      <t>ウルシ</t>
    </rPh>
    <rPh sb="3" eb="4">
      <t>カワ</t>
    </rPh>
    <rPh sb="4" eb="5">
      <t>ジ</t>
    </rPh>
    <rPh sb="5" eb="6">
      <t>ナベ</t>
    </rPh>
    <rPh sb="6" eb="7">
      <t>カ</t>
    </rPh>
    <rPh sb="10" eb="12">
      <t>バンチ</t>
    </rPh>
    <phoneticPr fontId="17"/>
  </si>
  <si>
    <t>関係等</t>
    <rPh sb="0" eb="2">
      <t>カンケイ</t>
    </rPh>
    <rPh sb="2" eb="3">
      <t>トウ</t>
    </rPh>
    <phoneticPr fontId="1"/>
  </si>
  <si>
    <t>コミュニティセンター長橋</t>
    <rPh sb="10" eb="12">
      <t>ナガハシ</t>
    </rPh>
    <phoneticPr fontId="18"/>
  </si>
  <si>
    <t>状態</t>
    <rPh sb="0" eb="2">
      <t>ジョウタイ</t>
    </rPh>
    <phoneticPr fontId="1"/>
  </si>
  <si>
    <t>障害者手帳</t>
    <rPh sb="0" eb="3">
      <t>ショウガイシャ</t>
    </rPh>
    <rPh sb="3" eb="5">
      <t>テチョウ</t>
    </rPh>
    <phoneticPr fontId="1"/>
  </si>
  <si>
    <t>男　女
その他</t>
    <rPh sb="0" eb="1">
      <t>オトコ</t>
    </rPh>
    <rPh sb="2" eb="3">
      <t>オンナ</t>
    </rPh>
    <rPh sb="6" eb="7">
      <t>タ</t>
    </rPh>
    <phoneticPr fontId="1"/>
  </si>
  <si>
    <t>大字唐笠柳字藤巻478番地17</t>
    <rPh sb="0" eb="2">
      <t>オオアザ</t>
    </rPh>
    <rPh sb="2" eb="3">
      <t>カラ</t>
    </rPh>
    <rPh sb="3" eb="4">
      <t>カサ</t>
    </rPh>
    <rPh sb="4" eb="5">
      <t>ヤナギ</t>
    </rPh>
    <rPh sb="5" eb="6">
      <t>ジ</t>
    </rPh>
    <rPh sb="6" eb="8">
      <t>フジマキ</t>
    </rPh>
    <phoneticPr fontId="17"/>
  </si>
  <si>
    <t>26-6571</t>
  </si>
  <si>
    <t>氏　名</t>
    <rPh sb="0" eb="1">
      <t>シ</t>
    </rPh>
    <rPh sb="2" eb="3">
      <t>メイ</t>
    </rPh>
    <phoneticPr fontId="1"/>
  </si>
  <si>
    <t>34-1185</t>
  </si>
  <si>
    <t>住　所</t>
    <rPh sb="0" eb="1">
      <t>ジュウ</t>
    </rPh>
    <rPh sb="2" eb="3">
      <t>ショ</t>
    </rPh>
    <phoneticPr fontId="1"/>
  </si>
  <si>
    <t>精神</t>
    <rPh sb="0" eb="2">
      <t>セイシン</t>
    </rPh>
    <phoneticPr fontId="1"/>
  </si>
  <si>
    <t>愛護</t>
    <rPh sb="0" eb="2">
      <t>アイゴ</t>
    </rPh>
    <phoneticPr fontId="1"/>
  </si>
  <si>
    <t>級</t>
    <rPh sb="0" eb="1">
      <t>キュウ</t>
    </rPh>
    <phoneticPr fontId="1"/>
  </si>
  <si>
    <t>字敷島町1番地3</t>
    <rPh sb="0" eb="1">
      <t>ジ</t>
    </rPh>
    <rPh sb="1" eb="4">
      <t>シキシマチョウ</t>
    </rPh>
    <rPh sb="5" eb="7">
      <t>バンチ</t>
    </rPh>
    <phoneticPr fontId="17"/>
  </si>
  <si>
    <t>対応日時</t>
    <rPh sb="0" eb="1">
      <t>タイ</t>
    </rPh>
    <rPh sb="1" eb="2">
      <t>オウ</t>
    </rPh>
    <rPh sb="2" eb="4">
      <t>ニチジ</t>
    </rPh>
    <phoneticPr fontId="1"/>
  </si>
  <si>
    <t>有・無</t>
  </si>
  <si>
    <t>　Ａ　Ｂ</t>
  </si>
  <si>
    <t>金木町芦野200番地269</t>
    <rPh sb="0" eb="3">
      <t>カナギマチ</t>
    </rPh>
    <rPh sb="3" eb="5">
      <t>アシノ</t>
    </rPh>
    <rPh sb="8" eb="10">
      <t>バンチ</t>
    </rPh>
    <phoneticPr fontId="17"/>
  </si>
  <si>
    <t>　　　　　年　　　月　　　日（　　）</t>
    <rPh sb="5" eb="6">
      <t>ネン</t>
    </rPh>
    <rPh sb="9" eb="10">
      <t>ツキ</t>
    </rPh>
    <rPh sb="13" eb="14">
      <t>ヒ</t>
    </rPh>
    <phoneticPr fontId="1"/>
  </si>
  <si>
    <t>34-2654</t>
  </si>
  <si>
    <t>ふりがな</t>
  </si>
  <si>
    <t>高齢者</t>
    <rPh sb="0" eb="3">
      <t>コウレイシャ</t>
    </rPh>
    <phoneticPr fontId="1"/>
  </si>
  <si>
    <t>移動手段の有無</t>
    <rPh sb="0" eb="2">
      <t>イドウ</t>
    </rPh>
    <rPh sb="2" eb="4">
      <t>シュダン</t>
    </rPh>
    <rPh sb="5" eb="7">
      <t>ウム</t>
    </rPh>
    <phoneticPr fontId="1"/>
  </si>
  <si>
    <t>要介護２</t>
    <rPh sb="0" eb="1">
      <t>ヨウ</t>
    </rPh>
    <rPh sb="1" eb="3">
      <t>カイゴ</t>
    </rPh>
    <phoneticPr fontId="1"/>
  </si>
  <si>
    <t>寝たきり</t>
  </si>
  <si>
    <t>経管栄養</t>
  </si>
  <si>
    <t>金木町川倉七夕野84-66</t>
    <rPh sb="0" eb="3">
      <t>カナギマチ</t>
    </rPh>
    <rPh sb="3" eb="5">
      <t>カワクラ</t>
    </rPh>
    <rPh sb="5" eb="6">
      <t>シチ</t>
    </rPh>
    <rPh sb="6" eb="7">
      <t>ユウ</t>
    </rPh>
    <rPh sb="7" eb="8">
      <t>ノ</t>
    </rPh>
    <phoneticPr fontId="17"/>
  </si>
  <si>
    <t>女</t>
    <rPh sb="0" eb="1">
      <t>オンナ</t>
    </rPh>
    <phoneticPr fontId="1"/>
  </si>
  <si>
    <t>ストーマ</t>
  </si>
  <si>
    <t>　　　　　時　　　　分頃</t>
    <rPh sb="5" eb="6">
      <t>ジ</t>
    </rPh>
    <rPh sb="10" eb="11">
      <t>フン</t>
    </rPh>
    <rPh sb="11" eb="12">
      <t>コロ</t>
    </rPh>
    <phoneticPr fontId="1"/>
  </si>
  <si>
    <t>35-2114</t>
  </si>
  <si>
    <t>住　　　所</t>
    <rPh sb="0" eb="1">
      <t>ジュウ</t>
    </rPh>
    <rPh sb="4" eb="5">
      <t>ショ</t>
    </rPh>
    <phoneticPr fontId="17"/>
  </si>
  <si>
    <t>管理担当
連絡先(tel)</t>
    <rPh sb="0" eb="2">
      <t>カンリ</t>
    </rPh>
    <rPh sb="2" eb="4">
      <t>タントウ</t>
    </rPh>
    <rPh sb="5" eb="6">
      <t>レン</t>
    </rPh>
    <rPh sb="6" eb="7">
      <t>ラク</t>
    </rPh>
    <rPh sb="7" eb="8">
      <t>サキ</t>
    </rPh>
    <phoneticPr fontId="17"/>
  </si>
  <si>
    <t>さくら園デイサービスセンター</t>
    <rPh sb="3" eb="4">
      <t>エン</t>
    </rPh>
    <phoneticPr fontId="17"/>
  </si>
  <si>
    <t>管理担当
連絡先(fax)</t>
    <rPh sb="0" eb="2">
      <t>カンリ</t>
    </rPh>
    <rPh sb="2" eb="4">
      <t>タントウ</t>
    </rPh>
    <rPh sb="5" eb="6">
      <t>レン</t>
    </rPh>
    <rPh sb="6" eb="7">
      <t>ラク</t>
    </rPh>
    <rPh sb="7" eb="8">
      <t>サキ</t>
    </rPh>
    <phoneticPr fontId="17"/>
  </si>
  <si>
    <r>
      <t>　3・4・5・6　</t>
    </r>
    <r>
      <rPr>
        <sz val="8"/>
        <color theme="1"/>
        <rFont val="ＭＳ ゴシック"/>
      </rPr>
      <t>（福祉避難所検討）</t>
    </r>
    <rPh sb="10" eb="12">
      <t>フクシ</t>
    </rPh>
    <rPh sb="12" eb="15">
      <t>ヒナンショ</t>
    </rPh>
    <rPh sb="15" eb="17">
      <t>ケントウ</t>
    </rPh>
    <phoneticPr fontId="1"/>
  </si>
  <si>
    <t>想定収容
人数</t>
    <rPh sb="0" eb="2">
      <t>ソウテイ</t>
    </rPh>
    <rPh sb="2" eb="4">
      <t>シュウヨウ</t>
    </rPh>
    <rPh sb="5" eb="7">
      <t>ニンズウ</t>
    </rPh>
    <phoneticPr fontId="17"/>
  </si>
  <si>
    <t>金山字盛山42番地8</t>
    <rPh sb="0" eb="2">
      <t>カネヤマ</t>
    </rPh>
    <rPh sb="2" eb="3">
      <t>ジ</t>
    </rPh>
    <rPh sb="3" eb="4">
      <t>モリ</t>
    </rPh>
    <rPh sb="4" eb="5">
      <t>ヤマ</t>
    </rPh>
    <rPh sb="7" eb="9">
      <t>バンチ</t>
    </rPh>
    <phoneticPr fontId="17"/>
  </si>
  <si>
    <t>コミュニティセンター三好</t>
    <rPh sb="10" eb="12">
      <t>ミヨシ</t>
    </rPh>
    <phoneticPr fontId="18"/>
  </si>
  <si>
    <t>35-4215</t>
  </si>
  <si>
    <t>53-2831</t>
  </si>
  <si>
    <t>35-4216</t>
  </si>
  <si>
    <t>高齢者</t>
    <rPh sb="0" eb="3">
      <t>コウレイシャ</t>
    </rPh>
    <phoneticPr fontId="17"/>
  </si>
  <si>
    <t>青山荘デイサービスセンター</t>
    <rPh sb="0" eb="2">
      <t>セイザン</t>
    </rPh>
    <rPh sb="2" eb="3">
      <t>ソウ</t>
    </rPh>
    <phoneticPr fontId="17"/>
  </si>
  <si>
    <t>35-5225</t>
  </si>
  <si>
    <t>38-1216</t>
  </si>
  <si>
    <t>青山荘グループホーム</t>
    <rPh sb="0" eb="2">
      <t>セイザン</t>
    </rPh>
    <rPh sb="2" eb="3">
      <t>ソウ</t>
    </rPh>
    <phoneticPr fontId="17"/>
  </si>
  <si>
    <t>35-4252</t>
  </si>
  <si>
    <t>五所　一郎</t>
    <rPh sb="0" eb="2">
      <t>ゴショ</t>
    </rPh>
    <rPh sb="3" eb="5">
      <t>イチロウ</t>
    </rPh>
    <phoneticPr fontId="1"/>
  </si>
  <si>
    <t>デイサービスセンター　あしの園</t>
    <rPh sb="14" eb="15">
      <t>エン</t>
    </rPh>
    <phoneticPr fontId="17"/>
  </si>
  <si>
    <t>金木町川倉七夕野84番地442</t>
    <rPh sb="0" eb="3">
      <t>カナギマチ</t>
    </rPh>
    <rPh sb="3" eb="5">
      <t>カワクラ</t>
    </rPh>
    <rPh sb="5" eb="6">
      <t>シチ</t>
    </rPh>
    <rPh sb="6" eb="7">
      <t>セキ</t>
    </rPh>
    <rPh sb="7" eb="8">
      <t>ノ</t>
    </rPh>
    <rPh sb="10" eb="12">
      <t>バンチ</t>
    </rPh>
    <phoneticPr fontId="17"/>
  </si>
  <si>
    <t>相内321番地</t>
    <rPh sb="0" eb="2">
      <t>アイウチ</t>
    </rPh>
    <rPh sb="5" eb="7">
      <t>バンチ</t>
    </rPh>
    <phoneticPr fontId="17"/>
  </si>
  <si>
    <t>太田集会所</t>
    <rPh sb="0" eb="2">
      <t>オオタ</t>
    </rPh>
    <rPh sb="2" eb="5">
      <t>シュウカイジョ</t>
    </rPh>
    <phoneticPr fontId="18"/>
  </si>
  <si>
    <t>54-1003</t>
  </si>
  <si>
    <t>デイサービスセンター　ほほえみ</t>
  </si>
  <si>
    <t>鳥山　花子</t>
    <rPh sb="0" eb="2">
      <t>トリヤマ</t>
    </rPh>
    <rPh sb="3" eb="5">
      <t>ハナコ</t>
    </rPh>
    <phoneticPr fontId="1"/>
  </si>
  <si>
    <t>字烏森572番地1</t>
    <rPh sb="0" eb="1">
      <t>ジ</t>
    </rPh>
    <rPh sb="1" eb="2">
      <t>カラス</t>
    </rPh>
    <rPh sb="2" eb="3">
      <t>モリ</t>
    </rPh>
    <rPh sb="6" eb="8">
      <t>バンチ</t>
    </rPh>
    <phoneticPr fontId="17"/>
  </si>
  <si>
    <t>デイサービスセンターまごころ</t>
  </si>
  <si>
    <t>住宅型有料老人ホーム　パンション湯の川</t>
    <rPh sb="0" eb="2">
      <t>ジュウタク</t>
    </rPh>
    <rPh sb="2" eb="3">
      <t>ガタ</t>
    </rPh>
    <rPh sb="3" eb="5">
      <t>ユウリョウ</t>
    </rPh>
    <rPh sb="5" eb="7">
      <t>ロウジン</t>
    </rPh>
    <rPh sb="16" eb="17">
      <t>ユ</t>
    </rPh>
    <rPh sb="18" eb="19">
      <t>カワ</t>
    </rPh>
    <phoneticPr fontId="17"/>
  </si>
  <si>
    <t>男</t>
    <rPh sb="0" eb="1">
      <t>オトコ</t>
    </rPh>
    <phoneticPr fontId="1"/>
  </si>
  <si>
    <t>34-7402</t>
  </si>
  <si>
    <t>中川</t>
    <rPh sb="0" eb="2">
      <t>ナカガワ</t>
    </rPh>
    <phoneticPr fontId="1"/>
  </si>
  <si>
    <t>39-2260</t>
  </si>
  <si>
    <t>長橋</t>
    <rPh sb="0" eb="2">
      <t>ナガハシ</t>
    </rPh>
    <phoneticPr fontId="1"/>
  </si>
  <si>
    <t>子</t>
    <rPh sb="0" eb="1">
      <t>コ</t>
    </rPh>
    <phoneticPr fontId="1"/>
  </si>
  <si>
    <t>34-3590</t>
  </si>
  <si>
    <t>若葉二丁目1-8</t>
    <rPh sb="0" eb="2">
      <t>ワカバ</t>
    </rPh>
    <rPh sb="2" eb="5">
      <t>ニチョウメ</t>
    </rPh>
    <phoneticPr fontId="17"/>
  </si>
  <si>
    <t>スクリーニング
判断基準（区分３）</t>
  </si>
  <si>
    <t>グループホーム　エルムの里</t>
    <rPh sb="12" eb="13">
      <t>サト</t>
    </rPh>
    <phoneticPr fontId="17"/>
  </si>
  <si>
    <t>29-3536</t>
  </si>
  <si>
    <t>字烏森572番地2</t>
    <rPh sb="0" eb="1">
      <t>ジ</t>
    </rPh>
    <rPh sb="1" eb="2">
      <t>カラス</t>
    </rPh>
    <rPh sb="2" eb="3">
      <t>モリ</t>
    </rPh>
    <rPh sb="6" eb="8">
      <t>バンチ</t>
    </rPh>
    <phoneticPr fontId="17"/>
  </si>
  <si>
    <t>　自家用車　・　徒歩　・　その他（　　　　　　　　）</t>
    <rPh sb="1" eb="5">
      <t>ジカヨウシャ</t>
    </rPh>
    <rPh sb="8" eb="10">
      <t>トホ</t>
    </rPh>
    <rPh sb="15" eb="16">
      <t>タ</t>
    </rPh>
    <phoneticPr fontId="1"/>
  </si>
  <si>
    <t>うめたデイサービスセンター</t>
  </si>
  <si>
    <t>有限会社ケアサービスたんぽぽ</t>
    <rPh sb="0" eb="4">
      <t>ユウゲンガイシャ</t>
    </rPh>
    <phoneticPr fontId="17"/>
  </si>
  <si>
    <t>金木町芦野363番地58</t>
    <rPh sb="0" eb="3">
      <t>カナギマチ</t>
    </rPh>
    <rPh sb="3" eb="5">
      <t>アシノ</t>
    </rPh>
    <rPh sb="8" eb="10">
      <t>バンチ</t>
    </rPh>
    <phoneticPr fontId="17"/>
  </si>
  <si>
    <t>大字梅田字福浦405番地2</t>
    <rPh sb="2" eb="4">
      <t>ウメダ</t>
    </rPh>
    <rPh sb="4" eb="5">
      <t>ジ</t>
    </rPh>
    <rPh sb="5" eb="7">
      <t>フクウラ</t>
    </rPh>
    <phoneticPr fontId="17"/>
  </si>
  <si>
    <t>27-1122</t>
  </si>
  <si>
    <t>27-1123</t>
  </si>
  <si>
    <t>グループホーム大東ケ丘</t>
    <rPh sb="7" eb="9">
      <t>ダイトウ</t>
    </rPh>
    <rPh sb="10" eb="11">
      <t>オカ</t>
    </rPh>
    <phoneticPr fontId="17"/>
  </si>
  <si>
    <t>34-5851</t>
  </si>
  <si>
    <t>金木町芦野363番地141</t>
    <rPh sb="0" eb="3">
      <t>カナギマチ</t>
    </rPh>
    <rPh sb="3" eb="5">
      <t>アシノ</t>
    </rPh>
    <rPh sb="8" eb="10">
      <t>バンチ</t>
    </rPh>
    <phoneticPr fontId="17"/>
  </si>
  <si>
    <t>29-3525</t>
  </si>
  <si>
    <t>54-1060</t>
  </si>
  <si>
    <t>54-1061</t>
  </si>
  <si>
    <t>36-3130</t>
  </si>
  <si>
    <t>特別養護老人ホーム　祥光苑</t>
    <rPh sb="10" eb="12">
      <t>サチミツ</t>
    </rPh>
    <rPh sb="12" eb="13">
      <t>ソノ</t>
    </rPh>
    <phoneticPr fontId="17"/>
  </si>
  <si>
    <t>大字沖飯詰字帯刀357番地1</t>
    <rPh sb="0" eb="2">
      <t>オオアザ</t>
    </rPh>
    <rPh sb="2" eb="3">
      <t>オキ</t>
    </rPh>
    <rPh sb="3" eb="5">
      <t>イイヅメ</t>
    </rPh>
    <rPh sb="5" eb="6">
      <t>ジ</t>
    </rPh>
    <rPh sb="6" eb="7">
      <t>タイ</t>
    </rPh>
    <rPh sb="7" eb="8">
      <t>カタナ</t>
    </rPh>
    <rPh sb="11" eb="13">
      <t>バンチ</t>
    </rPh>
    <phoneticPr fontId="17"/>
  </si>
  <si>
    <t>未就学児</t>
    <rPh sb="0" eb="4">
      <t>ミシュウガクジ</t>
    </rPh>
    <phoneticPr fontId="1"/>
  </si>
  <si>
    <t>36-3100</t>
  </si>
  <si>
    <t>金木町芦野200番地267</t>
    <rPh sb="0" eb="3">
      <t>カナギマチ</t>
    </rPh>
    <rPh sb="3" eb="5">
      <t>アシノ</t>
    </rPh>
    <rPh sb="8" eb="10">
      <t>バンチ</t>
    </rPh>
    <phoneticPr fontId="17"/>
  </si>
  <si>
    <t>　　必要　・　やや必要　・　指定避難所小部屋で対応可</t>
    <rPh sb="2" eb="4">
      <t>ヒツヨウ</t>
    </rPh>
    <rPh sb="9" eb="11">
      <t>ヒツヨウ</t>
    </rPh>
    <rPh sb="14" eb="16">
      <t>シテイ</t>
    </rPh>
    <rPh sb="16" eb="19">
      <t>ヒナンショ</t>
    </rPh>
    <rPh sb="19" eb="20">
      <t>ショウ</t>
    </rPh>
    <rPh sb="20" eb="22">
      <t>ヘヤ</t>
    </rPh>
    <rPh sb="23" eb="25">
      <t>タイオウ</t>
    </rPh>
    <rPh sb="25" eb="26">
      <t>カ</t>
    </rPh>
    <phoneticPr fontId="1"/>
  </si>
  <si>
    <t>54-2770</t>
  </si>
  <si>
    <t>33-4187</t>
  </si>
  <si>
    <t>グループホームたんぽぽ</t>
  </si>
  <si>
    <t>52-5053</t>
  </si>
  <si>
    <t>市内</t>
    <rPh sb="0" eb="2">
      <t>シナイ</t>
    </rPh>
    <phoneticPr fontId="1"/>
  </si>
  <si>
    <t>しんみや　さぶろう</t>
  </si>
  <si>
    <t>54-2785</t>
  </si>
  <si>
    <t>36-2411</t>
  </si>
  <si>
    <t>住宅型有料老人ホーム　たんぽぽの家</t>
    <rPh sb="0" eb="2">
      <t>ジュウタク</t>
    </rPh>
    <rPh sb="2" eb="3">
      <t>ガタ</t>
    </rPh>
    <rPh sb="3" eb="5">
      <t>ユウリョウ</t>
    </rPh>
    <rPh sb="5" eb="7">
      <t>ロウジン</t>
    </rPh>
    <rPh sb="16" eb="17">
      <t>イエ</t>
    </rPh>
    <phoneticPr fontId="17"/>
  </si>
  <si>
    <t>金木町芦野200番地263</t>
    <rPh sb="0" eb="3">
      <t>カナギマチ</t>
    </rPh>
    <rPh sb="3" eb="5">
      <t>アシノ</t>
    </rPh>
    <rPh sb="8" eb="10">
      <t>バンチ</t>
    </rPh>
    <phoneticPr fontId="17"/>
  </si>
  <si>
    <t>34-3044</t>
  </si>
  <si>
    <t>ケアホームのりた</t>
  </si>
  <si>
    <t>33-4155</t>
  </si>
  <si>
    <t>松島町四丁目55番地</t>
    <rPh sb="0" eb="3">
      <t>マツシマチョウ</t>
    </rPh>
    <rPh sb="3" eb="4">
      <t>４</t>
    </rPh>
    <rPh sb="4" eb="6">
      <t>チョウメ</t>
    </rPh>
    <rPh sb="8" eb="10">
      <t>バンチ</t>
    </rPh>
    <phoneticPr fontId="17"/>
  </si>
  <si>
    <t>地域密着型特別養護老人ホームさくらの里</t>
    <rPh sb="0" eb="2">
      <t>チイキ</t>
    </rPh>
    <rPh sb="2" eb="5">
      <t>ミッチャクガタ</t>
    </rPh>
    <rPh sb="5" eb="7">
      <t>トクベツ</t>
    </rPh>
    <rPh sb="7" eb="9">
      <t>ヨウゴ</t>
    </rPh>
    <rPh sb="9" eb="11">
      <t>ロウジン</t>
    </rPh>
    <rPh sb="18" eb="19">
      <t>サト</t>
    </rPh>
    <phoneticPr fontId="17"/>
  </si>
  <si>
    <t>35-1005</t>
  </si>
  <si>
    <t>34-7340</t>
  </si>
  <si>
    <t>高齢者グループホーム憩いの家</t>
    <rPh sb="0" eb="3">
      <t>コウレイシャ</t>
    </rPh>
    <rPh sb="10" eb="11">
      <t>イコ</t>
    </rPh>
    <rPh sb="13" eb="14">
      <t>イエ</t>
    </rPh>
    <phoneticPr fontId="17"/>
  </si>
  <si>
    <r>
      <t xml:space="preserve">その他事項
</t>
    </r>
    <r>
      <rPr>
        <sz val="8"/>
        <color theme="1"/>
        <rFont val="ＭＳ ゴシック"/>
      </rPr>
      <t>（意見や所見　基準以外で指定避難所にいられない理由等）</t>
    </r>
    <rPh sb="2" eb="3">
      <t>タ</t>
    </rPh>
    <rPh sb="3" eb="5">
      <t>ジコウ</t>
    </rPh>
    <rPh sb="7" eb="9">
      <t>イケン</t>
    </rPh>
    <rPh sb="10" eb="12">
      <t>ショケン</t>
    </rPh>
    <rPh sb="13" eb="15">
      <t>キジュン</t>
    </rPh>
    <rPh sb="15" eb="17">
      <t>イガイ</t>
    </rPh>
    <rPh sb="18" eb="20">
      <t>シテイ</t>
    </rPh>
    <rPh sb="20" eb="23">
      <t>ヒナンショ</t>
    </rPh>
    <rPh sb="29" eb="31">
      <t>リユウ</t>
    </rPh>
    <rPh sb="31" eb="32">
      <t>トウ</t>
    </rPh>
    <phoneticPr fontId="1"/>
  </si>
  <si>
    <t>歩行に何らかの支えを必要とする。</t>
  </si>
  <si>
    <t>字一ツ谷554番地10</t>
    <rPh sb="0" eb="1">
      <t>ジ</t>
    </rPh>
    <rPh sb="1" eb="2">
      <t>ヒト</t>
    </rPh>
    <rPh sb="3" eb="4">
      <t>ガヤ</t>
    </rPh>
    <rPh sb="7" eb="9">
      <t>バンチ</t>
    </rPh>
    <phoneticPr fontId="17"/>
  </si>
  <si>
    <t>33-4301</t>
  </si>
  <si>
    <t>33-4300</t>
  </si>
  <si>
    <t>第一中学校</t>
    <rPh sb="0" eb="2">
      <t>ダイイチ</t>
    </rPh>
    <rPh sb="2" eb="5">
      <t>チュウガッコウ</t>
    </rPh>
    <phoneticPr fontId="18"/>
  </si>
  <si>
    <t>五所川原市養護老人ホーム　くるみ園</t>
    <rPh sb="16" eb="17">
      <t>エン</t>
    </rPh>
    <phoneticPr fontId="17"/>
  </si>
  <si>
    <t>字幾世森165番地1</t>
    <rPh sb="0" eb="1">
      <t>ジ</t>
    </rPh>
    <rPh sb="1" eb="2">
      <t>イク</t>
    </rPh>
    <rPh sb="2" eb="3">
      <t>セ</t>
    </rPh>
    <rPh sb="3" eb="4">
      <t>モリ</t>
    </rPh>
    <rPh sb="7" eb="9">
      <t>バンチ</t>
    </rPh>
    <phoneticPr fontId="17"/>
  </si>
  <si>
    <t>特別養護老人ホーム　すわんの里</t>
    <rPh sb="0" eb="2">
      <t>トクベツ</t>
    </rPh>
    <rPh sb="2" eb="4">
      <t>ヨウゴ</t>
    </rPh>
    <rPh sb="4" eb="6">
      <t>ロウジン</t>
    </rPh>
    <rPh sb="14" eb="15">
      <t>サト</t>
    </rPh>
    <phoneticPr fontId="17"/>
  </si>
  <si>
    <t>2019.10.10</t>
  </si>
  <si>
    <t>北部コミュニティセンター</t>
    <rPh sb="0" eb="2">
      <t>ホクブ</t>
    </rPh>
    <phoneticPr fontId="18"/>
  </si>
  <si>
    <t>34-2721</t>
  </si>
  <si>
    <t>金木中央老人福祉センター</t>
    <rPh sb="0" eb="2">
      <t>カナギ</t>
    </rPh>
    <rPh sb="2" eb="4">
      <t>チュウオウ</t>
    </rPh>
    <rPh sb="4" eb="6">
      <t>ロウジン</t>
    </rPh>
    <rPh sb="6" eb="8">
      <t>フクシ</t>
    </rPh>
    <phoneticPr fontId="17"/>
  </si>
  <si>
    <t>金木町川倉七夕野426番地11</t>
    <rPh sb="0" eb="3">
      <t>カナギマチ</t>
    </rPh>
    <rPh sb="3" eb="5">
      <t>カワクラ</t>
    </rPh>
    <rPh sb="5" eb="7">
      <t>タナバタ</t>
    </rPh>
    <rPh sb="7" eb="8">
      <t>ノ</t>
    </rPh>
    <rPh sb="11" eb="13">
      <t>バンチ</t>
    </rPh>
    <phoneticPr fontId="17"/>
  </si>
  <si>
    <t>要介護認定について　※要介護の数字が大きいほど重い</t>
    <rPh sb="0" eb="1">
      <t>ヨウ</t>
    </rPh>
    <rPh sb="1" eb="3">
      <t>カイゴ</t>
    </rPh>
    <rPh sb="3" eb="5">
      <t>ニンテイ</t>
    </rPh>
    <rPh sb="11" eb="12">
      <t>ヨウ</t>
    </rPh>
    <rPh sb="12" eb="14">
      <t>カイゴ</t>
    </rPh>
    <rPh sb="15" eb="17">
      <t>スウジ</t>
    </rPh>
    <rPh sb="18" eb="19">
      <t>オオ</t>
    </rPh>
    <rPh sb="23" eb="24">
      <t>オモ</t>
    </rPh>
    <phoneticPr fontId="1"/>
  </si>
  <si>
    <t>53-3864</t>
  </si>
  <si>
    <t>54-1052</t>
  </si>
  <si>
    <r>
      <t>妊産婦・乳幼児について</t>
    </r>
    <r>
      <rPr>
        <sz val="10"/>
        <color auto="1"/>
        <rFont val="ＭＳ ゴシック"/>
      </rPr>
      <t xml:space="preserve">
　妊産婦については本人からの聞き取りを基本とし、指定避難所での生活に耐えられないようであれば医療機関へ避難・運搬とする（保健師と協議が必要）。
　乳幼児とその親については、必要に応じて指定避難所内の小部屋で対応することとし、小部屋の無い場合や現在入所中の施設がある場合は、福祉避難所を検討する。</t>
    </r>
    <rPh sb="0" eb="3">
      <t>ニンサンプ</t>
    </rPh>
    <rPh sb="4" eb="7">
      <t>ニュウヨウジ</t>
    </rPh>
    <rPh sb="86" eb="89">
      <t>ニュウヨウジ</t>
    </rPh>
    <rPh sb="92" eb="93">
      <t>オ</t>
    </rPh>
    <rPh sb="99" eb="101">
      <t>ヒツヨウ</t>
    </rPh>
    <rPh sb="102" eb="103">
      <t>オウ</t>
    </rPh>
    <rPh sb="110" eb="111">
      <t>ナイ</t>
    </rPh>
    <rPh sb="116" eb="118">
      <t>タイオウ</t>
    </rPh>
    <rPh sb="125" eb="128">
      <t>コベヤ</t>
    </rPh>
    <rPh sb="129" eb="130">
      <t>ム</t>
    </rPh>
    <rPh sb="131" eb="133">
      <t>バ</t>
    </rPh>
    <rPh sb="134" eb="136">
      <t>ゲンザイ</t>
    </rPh>
    <rPh sb="136" eb="139">
      <t>ニュウショチュウ</t>
    </rPh>
    <rPh sb="140" eb="142">
      <t>シセツ</t>
    </rPh>
    <rPh sb="145" eb="147">
      <t>バアイ</t>
    </rPh>
    <rPh sb="149" eb="151">
      <t>フクシ</t>
    </rPh>
    <rPh sb="151" eb="154">
      <t>ヒナンショ</t>
    </rPh>
    <rPh sb="155" eb="157">
      <t>ケントウ</t>
    </rPh>
    <phoneticPr fontId="1"/>
  </si>
  <si>
    <t>金木生活支援ハウス</t>
    <rPh sb="0" eb="2">
      <t>カナギ</t>
    </rPh>
    <rPh sb="2" eb="4">
      <t>セイカツ</t>
    </rPh>
    <rPh sb="4" eb="6">
      <t>シエン</t>
    </rPh>
    <phoneticPr fontId="17"/>
  </si>
  <si>
    <t>54-1051</t>
  </si>
  <si>
    <t>33-1180</t>
  </si>
  <si>
    <t>市浦生活支援ハウス</t>
    <rPh sb="0" eb="2">
      <t>シウラ</t>
    </rPh>
    <rPh sb="2" eb="4">
      <t>セイカツ</t>
    </rPh>
    <rPh sb="4" eb="6">
      <t>シエン</t>
    </rPh>
    <phoneticPr fontId="17"/>
  </si>
  <si>
    <t>退所（予定）日</t>
    <rPh sb="0" eb="2">
      <t>タイショ</t>
    </rPh>
    <rPh sb="3" eb="5">
      <t>ヨテイ</t>
    </rPh>
    <rPh sb="6" eb="7">
      <t>ヒ</t>
    </rPh>
    <phoneticPr fontId="1"/>
  </si>
  <si>
    <t>62-3285</t>
  </si>
  <si>
    <t>自立訓練（生活訓練）訓練はばたけ</t>
    <rPh sb="0" eb="2">
      <t>ジリツ</t>
    </rPh>
    <rPh sb="2" eb="4">
      <t>クンレン</t>
    </rPh>
    <rPh sb="5" eb="7">
      <t>セイカツ</t>
    </rPh>
    <rPh sb="7" eb="9">
      <t>クンレン</t>
    </rPh>
    <rPh sb="10" eb="12">
      <t>クンレン</t>
    </rPh>
    <phoneticPr fontId="17"/>
  </si>
  <si>
    <t>62-3623</t>
  </si>
  <si>
    <t>増田病院</t>
    <rPh sb="0" eb="1">
      <t>マ</t>
    </rPh>
    <rPh sb="1" eb="2">
      <t>タ</t>
    </rPh>
    <rPh sb="2" eb="4">
      <t>ビョウイン</t>
    </rPh>
    <phoneticPr fontId="17"/>
  </si>
  <si>
    <t>33-2251</t>
  </si>
  <si>
    <t>栄小学校</t>
    <rPh sb="0" eb="1">
      <t>サカ</t>
    </rPh>
    <rPh sb="1" eb="4">
      <t>ショウガッコウ</t>
    </rPh>
    <phoneticPr fontId="18"/>
  </si>
  <si>
    <t>さかもとデイサービスサンター</t>
  </si>
  <si>
    <t>字鎌谷町519番地5</t>
    <rPh sb="0" eb="1">
      <t>ジ</t>
    </rPh>
    <rPh sb="1" eb="4">
      <t>カマヤチョウ</t>
    </rPh>
    <rPh sb="7" eb="9">
      <t>バンチ</t>
    </rPh>
    <phoneticPr fontId="17"/>
  </si>
  <si>
    <t>23-3266</t>
  </si>
  <si>
    <t>38-3000</t>
  </si>
  <si>
    <t>29-3106</t>
  </si>
  <si>
    <t>34-9645</t>
  </si>
  <si>
    <t>サコージュさかもと</t>
  </si>
  <si>
    <t>29-2803</t>
  </si>
  <si>
    <t>大字広田字榊森51番地8</t>
    <rPh sb="0" eb="2">
      <t>オオアザ</t>
    </rPh>
    <rPh sb="2" eb="4">
      <t>ヒロタ</t>
    </rPh>
    <rPh sb="4" eb="5">
      <t>ジ</t>
    </rPh>
    <rPh sb="5" eb="6">
      <t>サカキ</t>
    </rPh>
    <rPh sb="6" eb="7">
      <t>モリ</t>
    </rPh>
    <rPh sb="9" eb="11">
      <t>バンチ</t>
    </rPh>
    <phoneticPr fontId="17"/>
  </si>
  <si>
    <t>大字広田字柳沼115番地5</t>
    <rPh sb="0" eb="2">
      <t>オオアザ</t>
    </rPh>
    <rPh sb="2" eb="4">
      <t>ヒロタ</t>
    </rPh>
    <rPh sb="4" eb="5">
      <t>ジ</t>
    </rPh>
    <rPh sb="5" eb="7">
      <t>ヤナギヌマ</t>
    </rPh>
    <rPh sb="10" eb="12">
      <t>バンチ</t>
    </rPh>
    <phoneticPr fontId="17"/>
  </si>
  <si>
    <t>28-3251</t>
  </si>
  <si>
    <t>26-7654</t>
  </si>
  <si>
    <t>38-3120</t>
  </si>
  <si>
    <t>施設名</t>
  </si>
  <si>
    <t>グループホーム　さくら園</t>
    <rPh sb="11" eb="12">
      <t>エン</t>
    </rPh>
    <phoneticPr fontId="17"/>
  </si>
  <si>
    <t>52-5054</t>
  </si>
  <si>
    <t>金木町川倉七夕野84番地1605</t>
    <rPh sb="0" eb="3">
      <t>カナギマチ</t>
    </rPh>
    <rPh sb="3" eb="5">
      <t>カワクラ</t>
    </rPh>
    <rPh sb="5" eb="7">
      <t>タナバタ</t>
    </rPh>
    <rPh sb="7" eb="8">
      <t>ノ</t>
    </rPh>
    <rPh sb="10" eb="12">
      <t>バンチ</t>
    </rPh>
    <phoneticPr fontId="17"/>
  </si>
  <si>
    <t>農村婦人の家</t>
    <rPh sb="0" eb="2">
      <t>ノウソン</t>
    </rPh>
    <rPh sb="2" eb="4">
      <t>フジン</t>
    </rPh>
    <rPh sb="5" eb="6">
      <t>イエ</t>
    </rPh>
    <phoneticPr fontId="18"/>
  </si>
  <si>
    <t>脇元磯辺365番地1</t>
    <rPh sb="0" eb="1">
      <t>ワキ</t>
    </rPh>
    <rPh sb="1" eb="2">
      <t>モト</t>
    </rPh>
    <rPh sb="2" eb="4">
      <t>イソベ</t>
    </rPh>
    <phoneticPr fontId="17"/>
  </si>
  <si>
    <t>その他</t>
    <rPh sb="2" eb="3">
      <t>タ</t>
    </rPh>
    <phoneticPr fontId="1"/>
  </si>
  <si>
    <r>
      <t>配慮が必要な乳幼児</t>
    </r>
    <r>
      <rPr>
        <sz val="10"/>
        <color auto="1"/>
        <rFont val="ＭＳ ゴシック"/>
      </rPr>
      <t>とその親</t>
    </r>
    <rPh sb="0" eb="2">
      <t>ハイリョ</t>
    </rPh>
    <rPh sb="6" eb="9">
      <t>ニュウヨウジ</t>
    </rPh>
    <rPh sb="12" eb="13">
      <t>オヤ</t>
    </rPh>
    <phoneticPr fontId="1"/>
  </si>
  <si>
    <t>62-2622</t>
  </si>
  <si>
    <t>38-3522</t>
  </si>
  <si>
    <t>大字水野尾字懸樋222番地3</t>
    <rPh sb="0" eb="2">
      <t>オオアザ</t>
    </rPh>
    <rPh sb="2" eb="3">
      <t>ミズ</t>
    </rPh>
    <rPh sb="3" eb="4">
      <t>ノ</t>
    </rPh>
    <rPh sb="4" eb="5">
      <t>オ</t>
    </rPh>
    <rPh sb="5" eb="6">
      <t>ジ</t>
    </rPh>
    <rPh sb="6" eb="7">
      <t>カ</t>
    </rPh>
    <rPh sb="7" eb="8">
      <t>トイ</t>
    </rPh>
    <rPh sb="11" eb="13">
      <t>バンチ</t>
    </rPh>
    <phoneticPr fontId="17"/>
  </si>
  <si>
    <t>38-3001</t>
  </si>
  <si>
    <t>33-2881</t>
  </si>
  <si>
    <t>38-3003</t>
  </si>
  <si>
    <t>グループホームわらび・よりあい処わらび</t>
    <rPh sb="15" eb="16">
      <t>ドコロ</t>
    </rPh>
    <phoneticPr fontId="17"/>
  </si>
  <si>
    <t>38-3088</t>
  </si>
  <si>
    <t>38-3128</t>
  </si>
  <si>
    <t>さかえデイサービスセンター</t>
  </si>
  <si>
    <t>大字金山字竹崎203番地3</t>
    <rPh sb="0" eb="2">
      <t>オオアザ</t>
    </rPh>
    <rPh sb="2" eb="4">
      <t>カネヤマ</t>
    </rPh>
    <rPh sb="4" eb="5">
      <t>ジ</t>
    </rPh>
    <rPh sb="5" eb="7">
      <t>タケザキ</t>
    </rPh>
    <rPh sb="10" eb="12">
      <t>バンチ</t>
    </rPh>
    <phoneticPr fontId="17"/>
  </si>
  <si>
    <t>大字豊成字田子ノ浦31</t>
    <rPh sb="0" eb="2">
      <t>オオアザ</t>
    </rPh>
    <rPh sb="2" eb="4">
      <t>トヨナリ</t>
    </rPh>
    <rPh sb="4" eb="5">
      <t>アザ</t>
    </rPh>
    <rPh sb="5" eb="7">
      <t>タゴ</t>
    </rPh>
    <rPh sb="8" eb="9">
      <t>ウラ</t>
    </rPh>
    <phoneticPr fontId="17"/>
  </si>
  <si>
    <t>38-6360</t>
  </si>
  <si>
    <t>毘沙門・長富コミュニティセンター</t>
    <rPh sb="0" eb="3">
      <t>ビシャモン</t>
    </rPh>
    <rPh sb="4" eb="6">
      <t>ナガトミ</t>
    </rPh>
    <phoneticPr fontId="18"/>
  </si>
  <si>
    <t>34-8290</t>
  </si>
  <si>
    <t>デイサービス　けやき</t>
  </si>
  <si>
    <t>大字米田字八ッ橋67-2</t>
    <rPh sb="0" eb="2">
      <t>オオアザ</t>
    </rPh>
    <rPh sb="2" eb="3">
      <t>ヨネ</t>
    </rPh>
    <rPh sb="3" eb="4">
      <t>タ</t>
    </rPh>
    <rPh sb="4" eb="5">
      <t>アザ</t>
    </rPh>
    <rPh sb="5" eb="6">
      <t>ヤ</t>
    </rPh>
    <rPh sb="7" eb="8">
      <t>ハシ</t>
    </rPh>
    <phoneticPr fontId="17"/>
  </si>
  <si>
    <t>宿泊施設</t>
    <rPh sb="0" eb="2">
      <t>シュクハク</t>
    </rPh>
    <rPh sb="2" eb="4">
      <t>シセツ</t>
    </rPh>
    <phoneticPr fontId="1"/>
  </si>
  <si>
    <t>やまだ　たいち</t>
  </si>
  <si>
    <t>38-3380</t>
  </si>
  <si>
    <t>34-2802</t>
  </si>
  <si>
    <t>33-0661</t>
  </si>
  <si>
    <t>介護老人保健施設　緑風苑</t>
    <rPh sb="0" eb="2">
      <t>カイゴ</t>
    </rPh>
    <rPh sb="2" eb="4">
      <t>ロウジン</t>
    </rPh>
    <rPh sb="4" eb="6">
      <t>ホケン</t>
    </rPh>
    <rPh sb="6" eb="8">
      <t>シセツ</t>
    </rPh>
    <rPh sb="9" eb="11">
      <t>リョクフウ</t>
    </rPh>
    <rPh sb="11" eb="12">
      <t>エン</t>
    </rPh>
    <phoneticPr fontId="17"/>
  </si>
  <si>
    <t>妊婦、乳幼児、未就学児の兄弟がいる場合も想定。</t>
    <rPh sb="0" eb="2">
      <t>ニンプ</t>
    </rPh>
    <rPh sb="3" eb="6">
      <t>ニュウヨウジ</t>
    </rPh>
    <rPh sb="7" eb="11">
      <t>ミシュウガクジ</t>
    </rPh>
    <rPh sb="12" eb="14">
      <t>キョウダイ</t>
    </rPh>
    <rPh sb="17" eb="19">
      <t>バアイ</t>
    </rPh>
    <rPh sb="20" eb="22">
      <t>ソウテイ</t>
    </rPh>
    <phoneticPr fontId="1"/>
  </si>
  <si>
    <t>大字金山字竹崎254番地</t>
    <rPh sb="0" eb="2">
      <t>オオアザ</t>
    </rPh>
    <rPh sb="2" eb="4">
      <t>カネヤマ</t>
    </rPh>
    <rPh sb="4" eb="5">
      <t>ジ</t>
    </rPh>
    <rPh sb="5" eb="7">
      <t>タケザキ</t>
    </rPh>
    <rPh sb="10" eb="12">
      <t>バンチ</t>
    </rPh>
    <phoneticPr fontId="17"/>
  </si>
  <si>
    <t>移送（入所）日</t>
    <rPh sb="0" eb="2">
      <t>イソウ</t>
    </rPh>
    <rPh sb="3" eb="5">
      <t>ニュウショ</t>
    </rPh>
    <rPh sb="6" eb="7">
      <t>ヒ</t>
    </rPh>
    <phoneticPr fontId="1"/>
  </si>
  <si>
    <t>デイサービスセンター浅井</t>
    <rPh sb="10" eb="12">
      <t>アサイ</t>
    </rPh>
    <phoneticPr fontId="17"/>
  </si>
  <si>
    <t>字鎌谷町510-16</t>
    <rPh sb="0" eb="1">
      <t>アザ</t>
    </rPh>
    <rPh sb="1" eb="3">
      <t>カマヤ</t>
    </rPh>
    <rPh sb="3" eb="4">
      <t>チョウ</t>
    </rPh>
    <phoneticPr fontId="17"/>
  </si>
  <si>
    <t>大字浅井字色吉163番地1</t>
    <rPh sb="0" eb="2">
      <t>オオアザ</t>
    </rPh>
    <rPh sb="2" eb="4">
      <t>アサイ</t>
    </rPh>
    <rPh sb="4" eb="5">
      <t>ジ</t>
    </rPh>
    <rPh sb="5" eb="6">
      <t>イロ</t>
    </rPh>
    <rPh sb="6" eb="7">
      <t>ヨシ</t>
    </rPh>
    <rPh sb="10" eb="12">
      <t>バンチ</t>
    </rPh>
    <phoneticPr fontId="17"/>
  </si>
  <si>
    <t>新宮団地保育園</t>
    <rPh sb="0" eb="2">
      <t>シンミヤ</t>
    </rPh>
    <rPh sb="2" eb="4">
      <t>ダンチ</t>
    </rPh>
    <rPh sb="4" eb="6">
      <t>ホイク</t>
    </rPh>
    <rPh sb="6" eb="7">
      <t>エン</t>
    </rPh>
    <phoneticPr fontId="17"/>
  </si>
  <si>
    <t>29-4616</t>
  </si>
  <si>
    <t>高齢者</t>
    <rPh sb="0" eb="2">
      <t>コウレイ</t>
    </rPh>
    <rPh sb="2" eb="3">
      <t>シャ</t>
    </rPh>
    <phoneticPr fontId="17"/>
  </si>
  <si>
    <t>やまだ　その</t>
  </si>
  <si>
    <t>34-6682</t>
  </si>
  <si>
    <t>みどり町三丁目93-1</t>
    <rPh sb="3" eb="4">
      <t>マチ</t>
    </rPh>
    <rPh sb="4" eb="7">
      <t>サンチョウメ</t>
    </rPh>
    <phoneticPr fontId="17"/>
  </si>
  <si>
    <t>三好小学校</t>
    <rPh sb="0" eb="2">
      <t>ミヨシ</t>
    </rPh>
    <rPh sb="2" eb="5">
      <t>ショウガッコウ</t>
    </rPh>
    <phoneticPr fontId="18"/>
  </si>
  <si>
    <t>デイサービス　ライラック</t>
  </si>
  <si>
    <t>大字福山字実吉72番地3</t>
    <rPh sb="0" eb="2">
      <t>オオアザ</t>
    </rPh>
    <rPh sb="2" eb="4">
      <t>フクヤマ</t>
    </rPh>
    <rPh sb="4" eb="5">
      <t>ジ</t>
    </rPh>
    <rPh sb="5" eb="6">
      <t>ミ</t>
    </rPh>
    <rPh sb="6" eb="7">
      <t>ヨシ</t>
    </rPh>
    <rPh sb="9" eb="11">
      <t>バンチ</t>
    </rPh>
    <phoneticPr fontId="17"/>
  </si>
  <si>
    <t>中央公民館</t>
    <rPh sb="0" eb="2">
      <t>チュウオウ</t>
    </rPh>
    <rPh sb="2" eb="5">
      <t>コウミンカン</t>
    </rPh>
    <phoneticPr fontId="18"/>
  </si>
  <si>
    <t>29-2015</t>
  </si>
  <si>
    <t>障害者</t>
  </si>
  <si>
    <t>仮設・ボラ</t>
    <rPh sb="0" eb="2">
      <t>カセツ</t>
    </rPh>
    <phoneticPr fontId="1"/>
  </si>
  <si>
    <t>29-2016</t>
  </si>
  <si>
    <t>34-2222</t>
  </si>
  <si>
    <t>特別養護老人ホーム　あかね荘</t>
    <rPh sb="13" eb="14">
      <t>ソウ</t>
    </rPh>
    <phoneticPr fontId="17"/>
  </si>
  <si>
    <t>蒔田コミュニティ消防センター</t>
    <rPh sb="0" eb="2">
      <t>マキタ</t>
    </rPh>
    <rPh sb="8" eb="10">
      <t>ショウボウ</t>
    </rPh>
    <phoneticPr fontId="18"/>
  </si>
  <si>
    <t>第三中学校</t>
    <rPh sb="0" eb="2">
      <t>ダイサン</t>
    </rPh>
    <rPh sb="2" eb="5">
      <t>チュウガッコウ</t>
    </rPh>
    <phoneticPr fontId="18"/>
  </si>
  <si>
    <t>金木公民館</t>
    <rPh sb="0" eb="2">
      <t>カナギ</t>
    </rPh>
    <rPh sb="2" eb="5">
      <t>コウミンカン</t>
    </rPh>
    <phoneticPr fontId="18"/>
  </si>
  <si>
    <t>大字前田野目字長峰112番地2</t>
    <rPh sb="2" eb="4">
      <t>マエダ</t>
    </rPh>
    <rPh sb="4" eb="5">
      <t>ノ</t>
    </rPh>
    <rPh sb="5" eb="6">
      <t>メ</t>
    </rPh>
    <rPh sb="6" eb="7">
      <t>ジ</t>
    </rPh>
    <rPh sb="7" eb="9">
      <t>ナガミネ</t>
    </rPh>
    <phoneticPr fontId="17"/>
  </si>
  <si>
    <t>コミュニティセンター飯詰</t>
    <rPh sb="10" eb="12">
      <t>イイヅメ</t>
    </rPh>
    <phoneticPr fontId="18"/>
  </si>
  <si>
    <t>あかねデイサービスセンター</t>
  </si>
  <si>
    <t>排泄や食事に何らかの介助を必要とすることがある。</t>
    <rPh sb="0" eb="2">
      <t>ハイセツ</t>
    </rPh>
    <rPh sb="3" eb="5">
      <t>ショクジ</t>
    </rPh>
    <rPh sb="6" eb="7">
      <t>ナン</t>
    </rPh>
    <rPh sb="10" eb="12">
      <t>カイジョ</t>
    </rPh>
    <rPh sb="13" eb="15">
      <t>ヒツヨウ</t>
    </rPh>
    <phoneticPr fontId="1"/>
  </si>
  <si>
    <t>【要支援　2・1　要介護　2・1】
（指定避難所可）</t>
    <rPh sb="1" eb="2">
      <t>ヨウ</t>
    </rPh>
    <rPh sb="2" eb="4">
      <t>シエン</t>
    </rPh>
    <rPh sb="9" eb="10">
      <t>ヨウ</t>
    </rPh>
    <rPh sb="10" eb="12">
      <t>カイゴ</t>
    </rPh>
    <rPh sb="19" eb="21">
      <t>シテイ</t>
    </rPh>
    <rPh sb="21" eb="24">
      <t>ヒナンショ</t>
    </rPh>
    <rPh sb="24" eb="25">
      <t>カ</t>
    </rPh>
    <phoneticPr fontId="1"/>
  </si>
  <si>
    <t>29-3532</t>
  </si>
  <si>
    <t>34-6100</t>
  </si>
  <si>
    <t>大字姥萢字桜木424-1</t>
  </si>
  <si>
    <t>地区</t>
    <rPh sb="0" eb="2">
      <t>チク</t>
    </rPh>
    <phoneticPr fontId="1"/>
  </si>
  <si>
    <t>松島</t>
    <rPh sb="0" eb="2">
      <t>マツシマ</t>
    </rPh>
    <phoneticPr fontId="1"/>
  </si>
  <si>
    <t>金木</t>
    <rPh sb="0" eb="2">
      <t>カナギ</t>
    </rPh>
    <phoneticPr fontId="1"/>
  </si>
  <si>
    <t>梅沢</t>
    <rPh sb="0" eb="2">
      <t>ウメザワ</t>
    </rPh>
    <phoneticPr fontId="1"/>
  </si>
  <si>
    <t>相内258-1</t>
    <rPh sb="0" eb="2">
      <t>アイウチ</t>
    </rPh>
    <phoneticPr fontId="17"/>
  </si>
  <si>
    <t>市浦</t>
    <rPh sb="0" eb="2">
      <t>シウラ</t>
    </rPh>
    <phoneticPr fontId="1"/>
  </si>
  <si>
    <t>栄</t>
    <rPh sb="0" eb="1">
      <t>サカエ</t>
    </rPh>
    <phoneticPr fontId="1"/>
  </si>
  <si>
    <t>七和</t>
    <rPh sb="0" eb="2">
      <t>ナナワ</t>
    </rPh>
    <phoneticPr fontId="1"/>
  </si>
  <si>
    <t>特定非営利活動法人　ＭＥＧＯ</t>
  </si>
  <si>
    <t>字幾世森24番地38</t>
    <rPh sb="0" eb="1">
      <t>ジ</t>
    </rPh>
    <rPh sb="1" eb="2">
      <t>イク</t>
    </rPh>
    <rPh sb="2" eb="3">
      <t>セ</t>
    </rPh>
    <rPh sb="3" eb="4">
      <t>モリ</t>
    </rPh>
    <rPh sb="6" eb="8">
      <t>バンチ</t>
    </rPh>
    <phoneticPr fontId="17"/>
  </si>
  <si>
    <t>ケアハウスハルニレ</t>
  </si>
  <si>
    <t>びーた支援センター</t>
    <rPh sb="3" eb="5">
      <t>シエン</t>
    </rPh>
    <phoneticPr fontId="17"/>
  </si>
  <si>
    <t>若葉三丁目4番地3</t>
    <rPh sb="0" eb="2">
      <t>ワカバ</t>
    </rPh>
    <rPh sb="2" eb="5">
      <t>３チョウメ</t>
    </rPh>
    <rPh sb="6" eb="8">
      <t>バンチ</t>
    </rPh>
    <phoneticPr fontId="17"/>
  </si>
  <si>
    <t>障害支援区分（わかれば）</t>
    <rPh sb="0" eb="2">
      <t>ショウガイ</t>
    </rPh>
    <rPh sb="2" eb="4">
      <t>シエン</t>
    </rPh>
    <rPh sb="4" eb="6">
      <t>クブン</t>
    </rPh>
    <phoneticPr fontId="1"/>
  </si>
  <si>
    <t>33-0279</t>
  </si>
  <si>
    <t>34-7888</t>
  </si>
  <si>
    <t>えいぷりる</t>
  </si>
  <si>
    <t>金木町朝日山85番地4</t>
    <rPh sb="0" eb="3">
      <t>カナギマチ</t>
    </rPh>
    <rPh sb="3" eb="6">
      <t>アサヒヤマ</t>
    </rPh>
    <rPh sb="8" eb="10">
      <t>バンチ</t>
    </rPh>
    <phoneticPr fontId="17"/>
  </si>
  <si>
    <t>障害者支援施設　青松園</t>
    <rPh sb="0" eb="3">
      <t>ショウガイシャ</t>
    </rPh>
    <rPh sb="3" eb="5">
      <t>シエン</t>
    </rPh>
    <rPh sb="5" eb="7">
      <t>シセツ</t>
    </rPh>
    <rPh sb="8" eb="10">
      <t>セイショウ</t>
    </rPh>
    <rPh sb="10" eb="11">
      <t>エン</t>
    </rPh>
    <phoneticPr fontId="17"/>
  </si>
  <si>
    <t>大字金山字千代鶴142番地</t>
    <rPh sb="0" eb="2">
      <t>オオアザ</t>
    </rPh>
    <rPh sb="2" eb="4">
      <t>キンザン</t>
    </rPh>
    <rPh sb="4" eb="5">
      <t>ジ</t>
    </rPh>
    <rPh sb="5" eb="7">
      <t>チヨ</t>
    </rPh>
    <rPh sb="7" eb="8">
      <t>ツル</t>
    </rPh>
    <rPh sb="11" eb="13">
      <t>バンチ</t>
    </rPh>
    <phoneticPr fontId="17"/>
  </si>
  <si>
    <t>青森県立五所川原農林高等学校</t>
    <rPh sb="0" eb="2">
      <t>アオモリ</t>
    </rPh>
    <rPh sb="2" eb="4">
      <t>ケンリツ</t>
    </rPh>
    <rPh sb="4" eb="8">
      <t>ゴショガワラ</t>
    </rPh>
    <rPh sb="8" eb="10">
      <t>ノウリン</t>
    </rPh>
    <rPh sb="11" eb="12">
      <t>コウコウ</t>
    </rPh>
    <rPh sb="12" eb="14">
      <t>ガッコウ</t>
    </rPh>
    <phoneticPr fontId="18"/>
  </si>
  <si>
    <t>37-3111</t>
  </si>
  <si>
    <t>37-3112</t>
  </si>
  <si>
    <t>大字梅田字燕口257番地</t>
    <rPh sb="0" eb="2">
      <t>オオアザ</t>
    </rPh>
    <rPh sb="2" eb="3">
      <t>ウメ</t>
    </rPh>
    <rPh sb="3" eb="4">
      <t>タ</t>
    </rPh>
    <rPh sb="4" eb="5">
      <t>ジ</t>
    </rPh>
    <rPh sb="5" eb="6">
      <t>ツバメ</t>
    </rPh>
    <rPh sb="6" eb="7">
      <t>クチ</t>
    </rPh>
    <rPh sb="10" eb="12">
      <t>バンチ</t>
    </rPh>
    <phoneticPr fontId="17"/>
  </si>
  <si>
    <t>35-3324</t>
  </si>
  <si>
    <t>28-2288</t>
  </si>
  <si>
    <t>災害ボランティア</t>
    <rPh sb="0" eb="2">
      <t>サイガイ</t>
    </rPh>
    <phoneticPr fontId="1"/>
  </si>
  <si>
    <t>28-2289</t>
  </si>
  <si>
    <t>字鎌谷町520番地4</t>
    <rPh sb="0" eb="1">
      <t>ジ</t>
    </rPh>
    <rPh sb="1" eb="4">
      <t>カマヤチョウ</t>
    </rPh>
    <rPh sb="7" eb="9">
      <t>バンチ</t>
    </rPh>
    <phoneticPr fontId="17"/>
  </si>
  <si>
    <t>あずましや支援ハウス</t>
    <rPh sb="5" eb="7">
      <t>シエン</t>
    </rPh>
    <phoneticPr fontId="17"/>
  </si>
  <si>
    <t>字芭蕉48番地2</t>
    <rPh sb="0" eb="1">
      <t>ジ</t>
    </rPh>
    <rPh sb="1" eb="3">
      <t>バショウ</t>
    </rPh>
    <rPh sb="5" eb="7">
      <t>バンチ</t>
    </rPh>
    <phoneticPr fontId="17"/>
  </si>
  <si>
    <t>34-5856</t>
  </si>
  <si>
    <t>青森職業能力開発短期大学校</t>
    <rPh sb="0" eb="2">
      <t>アオモリ</t>
    </rPh>
    <rPh sb="2" eb="4">
      <t>ショクギョウ</t>
    </rPh>
    <rPh sb="4" eb="6">
      <t>ノウリョク</t>
    </rPh>
    <rPh sb="6" eb="8">
      <t>カイハツ</t>
    </rPh>
    <rPh sb="8" eb="10">
      <t>タンキ</t>
    </rPh>
    <rPh sb="10" eb="13">
      <t>ダイガッコウ</t>
    </rPh>
    <phoneticPr fontId="18"/>
  </si>
  <si>
    <t>障がい者支援施設　第二うちがた</t>
    <rPh sb="0" eb="1">
      <t>ショウ</t>
    </rPh>
    <rPh sb="4" eb="6">
      <t>シエン</t>
    </rPh>
    <phoneticPr fontId="17"/>
  </si>
  <si>
    <t>児童デイサービス八晃園</t>
    <rPh sb="0" eb="2">
      <t>ジドウ</t>
    </rPh>
    <phoneticPr fontId="17"/>
  </si>
  <si>
    <t>大字漆川字浅井124番地1</t>
    <rPh sb="2" eb="3">
      <t>ウルシ</t>
    </rPh>
    <rPh sb="3" eb="4">
      <t>カワ</t>
    </rPh>
    <rPh sb="4" eb="5">
      <t>ジ</t>
    </rPh>
    <rPh sb="5" eb="7">
      <t>アサイ</t>
    </rPh>
    <phoneticPr fontId="17"/>
  </si>
  <si>
    <t>(参考)</t>
    <rPh sb="1" eb="3">
      <t>サンコウ</t>
    </rPh>
    <phoneticPr fontId="1"/>
  </si>
  <si>
    <t>38-3491</t>
  </si>
  <si>
    <t>字幾世森</t>
    <rPh sb="0" eb="1">
      <t>アザ</t>
    </rPh>
    <rPh sb="1" eb="4">
      <t>イクセモリ</t>
    </rPh>
    <phoneticPr fontId="1"/>
  </si>
  <si>
    <t>38-3498</t>
  </si>
  <si>
    <t>ケアホームうるしかわ</t>
  </si>
  <si>
    <t>排泄や食事ができない。</t>
    <rPh sb="0" eb="2">
      <t>ハイセツ</t>
    </rPh>
    <rPh sb="3" eb="5">
      <t>ショクジ</t>
    </rPh>
    <phoneticPr fontId="1"/>
  </si>
  <si>
    <t>大字漆川字浅井122番地1</t>
    <rPh sb="2" eb="3">
      <t>ウルシ</t>
    </rPh>
    <rPh sb="3" eb="4">
      <t>カワ</t>
    </rPh>
    <rPh sb="4" eb="5">
      <t>ジ</t>
    </rPh>
    <rPh sb="5" eb="7">
      <t>アサイ</t>
    </rPh>
    <phoneticPr fontId="17"/>
  </si>
  <si>
    <t>26-6570</t>
  </si>
  <si>
    <t>七和保育園</t>
    <rPh sb="0" eb="1">
      <t>ナナ</t>
    </rPh>
    <rPh sb="1" eb="2">
      <t>ワ</t>
    </rPh>
    <rPh sb="2" eb="4">
      <t>ホイク</t>
    </rPh>
    <rPh sb="4" eb="5">
      <t>エン</t>
    </rPh>
    <phoneticPr fontId="17"/>
  </si>
  <si>
    <t>大東ヶ丘サントピアホーム</t>
    <rPh sb="0" eb="1">
      <t>ダイ</t>
    </rPh>
    <rPh sb="1" eb="2">
      <t>ヒガシ</t>
    </rPh>
    <rPh sb="3" eb="4">
      <t>オカ</t>
    </rPh>
    <phoneticPr fontId="17"/>
  </si>
  <si>
    <t>53-2833</t>
  </si>
  <si>
    <t>34-9687</t>
  </si>
  <si>
    <t>ニューはばたけ</t>
  </si>
  <si>
    <t>38-3521</t>
  </si>
  <si>
    <t>松島町二丁目23</t>
    <rPh sb="0" eb="3">
      <t>マツシマチョウ</t>
    </rPh>
    <rPh sb="3" eb="6">
      <t>ニチョウメ</t>
    </rPh>
    <phoneticPr fontId="17"/>
  </si>
  <si>
    <t>ライフサポート　夢の森</t>
    <rPh sb="8" eb="9">
      <t>ユメ</t>
    </rPh>
    <rPh sb="10" eb="11">
      <t>モリ</t>
    </rPh>
    <phoneticPr fontId="17"/>
  </si>
  <si>
    <t>金木町芦野200番地122</t>
    <rPh sb="0" eb="3">
      <t>カナギマチ</t>
    </rPh>
    <rPh sb="3" eb="5">
      <t>アシノ</t>
    </rPh>
    <rPh sb="8" eb="10">
      <t>バンチ</t>
    </rPh>
    <phoneticPr fontId="17"/>
  </si>
  <si>
    <t>（福祉避難所か検討）要支援を含め、指定避難所にいられない特別な理由があれば老人福祉センターまたは障害者支援施設へ</t>
    <rPh sb="1" eb="3">
      <t>フクシ</t>
    </rPh>
    <rPh sb="3" eb="6">
      <t>ヒナンショ</t>
    </rPh>
    <rPh sb="7" eb="9">
      <t>ケントウ</t>
    </rPh>
    <rPh sb="10" eb="11">
      <t>ヨウ</t>
    </rPh>
    <rPh sb="11" eb="13">
      <t>シエン</t>
    </rPh>
    <rPh sb="14" eb="15">
      <t>フク</t>
    </rPh>
    <rPh sb="17" eb="19">
      <t>シテイ</t>
    </rPh>
    <rPh sb="19" eb="22">
      <t>ヒナンショ</t>
    </rPh>
    <rPh sb="28" eb="30">
      <t>トクベツ</t>
    </rPh>
    <rPh sb="31" eb="33">
      <t>リユウ</t>
    </rPh>
    <rPh sb="37" eb="39">
      <t>ロウジン</t>
    </rPh>
    <rPh sb="39" eb="41">
      <t>フクシ</t>
    </rPh>
    <rPh sb="48" eb="51">
      <t>ショウガイシャ</t>
    </rPh>
    <rPh sb="51" eb="53">
      <t>シエン</t>
    </rPh>
    <rPh sb="53" eb="55">
      <t>シセツ</t>
    </rPh>
    <phoneticPr fontId="1"/>
  </si>
  <si>
    <t>26-7633</t>
  </si>
  <si>
    <t>いずみ小学校</t>
    <rPh sb="3" eb="6">
      <t>ショウガッコウ</t>
    </rPh>
    <phoneticPr fontId="18"/>
  </si>
  <si>
    <t>グループホーム　夢の森かなぎ</t>
    <rPh sb="8" eb="9">
      <t>ユメ</t>
    </rPh>
    <rPh sb="10" eb="11">
      <t>モリ</t>
    </rPh>
    <phoneticPr fontId="17"/>
  </si>
  <si>
    <t>松島会館</t>
    <rPh sb="0" eb="2">
      <t>マツシマ</t>
    </rPh>
    <rPh sb="2" eb="4">
      <t>カイカン</t>
    </rPh>
    <phoneticPr fontId="18"/>
  </si>
  <si>
    <t>38-1332</t>
  </si>
  <si>
    <t>五所川原リハビリ倶楽部</t>
    <rPh sb="0" eb="4">
      <t>ゴショガワラ</t>
    </rPh>
    <rPh sb="8" eb="11">
      <t>クラブ</t>
    </rPh>
    <phoneticPr fontId="17"/>
  </si>
  <si>
    <t>自立訓練（生活訓練）ほほえみハウス</t>
    <rPh sb="0" eb="2">
      <t>ジリツ</t>
    </rPh>
    <rPh sb="2" eb="4">
      <t>クンレン</t>
    </rPh>
    <rPh sb="5" eb="7">
      <t>セイカツ</t>
    </rPh>
    <rPh sb="7" eb="9">
      <t>クンレン</t>
    </rPh>
    <phoneticPr fontId="17"/>
  </si>
  <si>
    <t>五所川原市字不魚住75番地10</t>
    <rPh sb="11" eb="13">
      <t>バンチ</t>
    </rPh>
    <phoneticPr fontId="17"/>
  </si>
  <si>
    <t>市浦コミュニティセンター</t>
    <rPh sb="0" eb="2">
      <t>シウラ</t>
    </rPh>
    <phoneticPr fontId="18"/>
  </si>
  <si>
    <t>090-9426-8159</t>
  </si>
  <si>
    <t>字雛田162-34</t>
    <rPh sb="0" eb="1">
      <t>アザ</t>
    </rPh>
    <rPh sb="1" eb="2">
      <t>ヒナ</t>
    </rPh>
    <rPh sb="2" eb="3">
      <t>タ</t>
    </rPh>
    <phoneticPr fontId="17"/>
  </si>
  <si>
    <t>26-6797</t>
  </si>
  <si>
    <t>大字川山字千本29-2</t>
    <rPh sb="0" eb="2">
      <t>オオアザ</t>
    </rPh>
    <rPh sb="2" eb="3">
      <t>カワ</t>
    </rPh>
    <rPh sb="3" eb="4">
      <t>ヤマ</t>
    </rPh>
    <rPh sb="4" eb="5">
      <t>アザ</t>
    </rPh>
    <rPh sb="5" eb="7">
      <t>センホン</t>
    </rPh>
    <phoneticPr fontId="17"/>
  </si>
  <si>
    <t>大字姥萢字桜木276番地1</t>
    <rPh sb="10" eb="12">
      <t>バンチ</t>
    </rPh>
    <phoneticPr fontId="17"/>
  </si>
  <si>
    <t>みどりの風こども園あとむ</t>
    <rPh sb="4" eb="5">
      <t>カゼ</t>
    </rPh>
    <rPh sb="8" eb="9">
      <t>エン</t>
    </rPh>
    <phoneticPr fontId="17"/>
  </si>
  <si>
    <t>歩行ができない。</t>
    <rPh sb="0" eb="2">
      <t>ホコウ</t>
    </rPh>
    <phoneticPr fontId="1"/>
  </si>
  <si>
    <t>34-2442</t>
  </si>
  <si>
    <t>34-2443</t>
  </si>
  <si>
    <t>支援者</t>
    <rPh sb="0" eb="3">
      <t>シエンシャ</t>
    </rPh>
    <phoneticPr fontId="1"/>
  </si>
  <si>
    <t>複合</t>
    <rPh sb="0" eb="2">
      <t>フクゴウ</t>
    </rPh>
    <phoneticPr fontId="1"/>
  </si>
  <si>
    <t>グループホーム　さくら</t>
  </si>
  <si>
    <t>嘉瀬コミュニティセンター</t>
    <rPh sb="0" eb="2">
      <t>カセ</t>
    </rPh>
    <phoneticPr fontId="18"/>
  </si>
  <si>
    <t>グループホーム　第２さくら</t>
    <rPh sb="8" eb="9">
      <t>ダイ</t>
    </rPh>
    <phoneticPr fontId="17"/>
  </si>
  <si>
    <t>指定避難所の小部屋等で対応できない場合は介護保険施設又は障害者支援施設へ</t>
    <rPh sb="0" eb="2">
      <t>シテイ</t>
    </rPh>
    <rPh sb="2" eb="5">
      <t>ヒナンショ</t>
    </rPh>
    <rPh sb="6" eb="7">
      <t>ショウ</t>
    </rPh>
    <rPh sb="7" eb="9">
      <t>ヘヤ</t>
    </rPh>
    <rPh sb="9" eb="10">
      <t>トウ</t>
    </rPh>
    <rPh sb="11" eb="13">
      <t>タイオウ</t>
    </rPh>
    <rPh sb="17" eb="19">
      <t>バアイ</t>
    </rPh>
    <rPh sb="20" eb="22">
      <t>カイゴ</t>
    </rPh>
    <rPh sb="22" eb="24">
      <t>ホケン</t>
    </rPh>
    <rPh sb="24" eb="26">
      <t>シセツ</t>
    </rPh>
    <rPh sb="26" eb="27">
      <t>マタ</t>
    </rPh>
    <rPh sb="28" eb="31">
      <t>ショウガイシャ</t>
    </rPh>
    <rPh sb="31" eb="33">
      <t>シエン</t>
    </rPh>
    <rPh sb="33" eb="35">
      <t>シセツ</t>
    </rPh>
    <phoneticPr fontId="1"/>
  </si>
  <si>
    <t>39-2111</t>
  </si>
  <si>
    <t>ジョブサポート八晃園</t>
    <rPh sb="7" eb="8">
      <t>ハチ</t>
    </rPh>
    <rPh sb="8" eb="9">
      <t>アキラ</t>
    </rPh>
    <rPh sb="9" eb="10">
      <t>エン</t>
    </rPh>
    <phoneticPr fontId="17"/>
  </si>
  <si>
    <t>サポートセンターステラ</t>
  </si>
  <si>
    <t>認定こども園さくら保育園</t>
    <rPh sb="0" eb="2">
      <t>ニンテイ</t>
    </rPh>
    <rPh sb="5" eb="6">
      <t>エン</t>
    </rPh>
    <rPh sb="9" eb="11">
      <t>ホイク</t>
    </rPh>
    <rPh sb="11" eb="12">
      <t>エン</t>
    </rPh>
    <phoneticPr fontId="17"/>
  </si>
  <si>
    <t>川倉ふれあいセンター</t>
    <rPh sb="0" eb="1">
      <t>カワ</t>
    </rPh>
    <rPh sb="1" eb="2">
      <t>クラ</t>
    </rPh>
    <phoneticPr fontId="18"/>
  </si>
  <si>
    <t>まつしま団地こども園</t>
    <rPh sb="4" eb="6">
      <t>ダンチ</t>
    </rPh>
    <rPh sb="9" eb="10">
      <t>エン</t>
    </rPh>
    <phoneticPr fontId="17"/>
  </si>
  <si>
    <t>34-3610</t>
  </si>
  <si>
    <t>乳幼児</t>
    <rPh sb="0" eb="3">
      <t>ニュウヨウジ</t>
    </rPh>
    <phoneticPr fontId="17"/>
  </si>
  <si>
    <t>梅田保育園</t>
  </si>
  <si>
    <t>大字梅田字福浦144-5</t>
    <rPh sb="0" eb="2">
      <t>オオアザ</t>
    </rPh>
    <rPh sb="2" eb="4">
      <t>ウメダ</t>
    </rPh>
    <rPh sb="4" eb="5">
      <t>アザ</t>
    </rPh>
    <rPh sb="5" eb="7">
      <t>フクウラ</t>
    </rPh>
    <phoneticPr fontId="17"/>
  </si>
  <si>
    <t>28-3282</t>
  </si>
  <si>
    <t>認定こども園五所川原こども園五所川原保育園</t>
    <rPh sb="0" eb="2">
      <t>ニンテイ</t>
    </rPh>
    <rPh sb="5" eb="6">
      <t>エン</t>
    </rPh>
    <rPh sb="6" eb="10">
      <t>ゴショガワラ</t>
    </rPh>
    <rPh sb="13" eb="14">
      <t>エン</t>
    </rPh>
    <rPh sb="14" eb="18">
      <t>ゴショガワラ</t>
    </rPh>
    <rPh sb="18" eb="20">
      <t>ホイク</t>
    </rPh>
    <rPh sb="20" eb="21">
      <t>エン</t>
    </rPh>
    <phoneticPr fontId="17"/>
  </si>
  <si>
    <t>市浦中学校</t>
    <rPh sb="0" eb="2">
      <t>シウラ</t>
    </rPh>
    <rPh sb="2" eb="5">
      <t>チュウガッコウ</t>
    </rPh>
    <phoneticPr fontId="18"/>
  </si>
  <si>
    <t>大字姥萢字船橋52-214</t>
    <rPh sb="0" eb="2">
      <t>オオアザ</t>
    </rPh>
    <rPh sb="2" eb="3">
      <t>ウバ</t>
    </rPh>
    <rPh sb="3" eb="4">
      <t>ヤチ</t>
    </rPh>
    <rPh sb="4" eb="5">
      <t>アザ</t>
    </rPh>
    <rPh sb="5" eb="7">
      <t>フナハシ</t>
    </rPh>
    <phoneticPr fontId="17"/>
  </si>
  <si>
    <t>若菜こども園</t>
    <rPh sb="0" eb="2">
      <t>ワカナ</t>
    </rPh>
    <rPh sb="5" eb="6">
      <t>エン</t>
    </rPh>
    <phoneticPr fontId="17"/>
  </si>
  <si>
    <t>大字飯詰字石田172</t>
    <rPh sb="0" eb="2">
      <t>オオアザ</t>
    </rPh>
    <rPh sb="2" eb="4">
      <t>イイヅメ</t>
    </rPh>
    <rPh sb="4" eb="5">
      <t>アザ</t>
    </rPh>
    <rPh sb="5" eb="7">
      <t>イシダ</t>
    </rPh>
    <phoneticPr fontId="17"/>
  </si>
  <si>
    <t>37-3788</t>
  </si>
  <si>
    <t>幼保連携型認定こども園さかえ</t>
    <rPh sb="0" eb="1">
      <t>ヨウ</t>
    </rPh>
    <rPh sb="1" eb="2">
      <t>ホ</t>
    </rPh>
    <rPh sb="2" eb="4">
      <t>レンケイ</t>
    </rPh>
    <rPh sb="4" eb="5">
      <t>ガタ</t>
    </rPh>
    <rPh sb="5" eb="7">
      <t>ニンテイ</t>
    </rPh>
    <rPh sb="10" eb="11">
      <t>エン</t>
    </rPh>
    <phoneticPr fontId="17"/>
  </si>
  <si>
    <t>大字湊字船越224-3</t>
    <rPh sb="0" eb="2">
      <t>オオアザ</t>
    </rPh>
    <rPh sb="2" eb="3">
      <t>ミナト</t>
    </rPh>
    <rPh sb="3" eb="4">
      <t>アザ</t>
    </rPh>
    <rPh sb="4" eb="6">
      <t>フナコシ</t>
    </rPh>
    <phoneticPr fontId="17"/>
  </si>
  <si>
    <t>34-3404</t>
  </si>
  <si>
    <t>34-7798</t>
  </si>
  <si>
    <t>字蓮沼60-2</t>
    <rPh sb="0" eb="1">
      <t>アザ</t>
    </rPh>
    <rPh sb="1" eb="3">
      <t>ハスヌマ</t>
    </rPh>
    <phoneticPr fontId="17"/>
  </si>
  <si>
    <t>しきしまコミュニティセンター</t>
  </si>
  <si>
    <t>こども園もがわ</t>
    <rPh sb="3" eb="4">
      <t>エン</t>
    </rPh>
    <phoneticPr fontId="17"/>
  </si>
  <si>
    <t>大字藻川字川袋281-58</t>
    <rPh sb="0" eb="2">
      <t>オオアザ</t>
    </rPh>
    <rPh sb="2" eb="3">
      <t>モ</t>
    </rPh>
    <rPh sb="3" eb="4">
      <t>ガワ</t>
    </rPh>
    <rPh sb="4" eb="5">
      <t>アザ</t>
    </rPh>
    <rPh sb="5" eb="6">
      <t>カワ</t>
    </rPh>
    <rPh sb="6" eb="7">
      <t>フクロ</t>
    </rPh>
    <phoneticPr fontId="17"/>
  </si>
  <si>
    <t>36-2610</t>
  </si>
  <si>
    <t>幼保連携型認定こども園津軽野</t>
    <rPh sb="0" eb="1">
      <t>ヨウ</t>
    </rPh>
    <rPh sb="1" eb="2">
      <t>ホ</t>
    </rPh>
    <rPh sb="2" eb="4">
      <t>レンケイ</t>
    </rPh>
    <rPh sb="4" eb="5">
      <t>ガタ</t>
    </rPh>
    <rPh sb="5" eb="7">
      <t>ニンテイ</t>
    </rPh>
    <rPh sb="10" eb="11">
      <t>エン</t>
    </rPh>
    <rPh sb="11" eb="13">
      <t>ツガル</t>
    </rPh>
    <rPh sb="13" eb="14">
      <t>ノ</t>
    </rPh>
    <phoneticPr fontId="17"/>
  </si>
  <si>
    <t>35-2368</t>
  </si>
  <si>
    <t>金木小学校</t>
    <rPh sb="0" eb="2">
      <t>カナギ</t>
    </rPh>
    <rPh sb="2" eb="5">
      <t>ショウガッコウ</t>
    </rPh>
    <phoneticPr fontId="18"/>
  </si>
  <si>
    <t>34-4123</t>
  </si>
  <si>
    <t>働く婦人の家</t>
    <rPh sb="0" eb="1">
      <t>ハタラ</t>
    </rPh>
    <rPh sb="2" eb="4">
      <t>フジン</t>
    </rPh>
    <rPh sb="5" eb="6">
      <t>イエ</t>
    </rPh>
    <phoneticPr fontId="18"/>
  </si>
  <si>
    <t>幼保連携型認定こども園長橋</t>
    <rPh sb="0" eb="1">
      <t>ヨウ</t>
    </rPh>
    <rPh sb="1" eb="2">
      <t>ホ</t>
    </rPh>
    <rPh sb="2" eb="4">
      <t>レンケイ</t>
    </rPh>
    <rPh sb="4" eb="5">
      <t>ガタ</t>
    </rPh>
    <rPh sb="5" eb="7">
      <t>ニンテイ</t>
    </rPh>
    <rPh sb="10" eb="11">
      <t>エン</t>
    </rPh>
    <rPh sb="11" eb="13">
      <t>ナガハシ</t>
    </rPh>
    <phoneticPr fontId="17"/>
  </si>
  <si>
    <t>29-3108</t>
  </si>
  <si>
    <t>認定こども園第一さつき</t>
    <rPh sb="0" eb="2">
      <t>ニンテイ</t>
    </rPh>
    <rPh sb="5" eb="6">
      <t>エン</t>
    </rPh>
    <rPh sb="6" eb="7">
      <t>ダイ</t>
    </rPh>
    <rPh sb="7" eb="8">
      <t>イチ</t>
    </rPh>
    <phoneticPr fontId="17"/>
  </si>
  <si>
    <t>33-0702</t>
  </si>
  <si>
    <t>35-3343</t>
  </si>
  <si>
    <t>字下平井町21</t>
    <rPh sb="0" eb="1">
      <t>アザ</t>
    </rPh>
    <rPh sb="1" eb="2">
      <t>シモ</t>
    </rPh>
    <rPh sb="2" eb="4">
      <t>ヒライ</t>
    </rPh>
    <rPh sb="4" eb="5">
      <t>マチ</t>
    </rPh>
    <phoneticPr fontId="17"/>
  </si>
  <si>
    <t>35-2586</t>
  </si>
  <si>
    <t>排泄や食事はほとんど一人でできる。</t>
    <rPh sb="0" eb="2">
      <t>ハイセツ</t>
    </rPh>
    <rPh sb="3" eb="5">
      <t>ショクジ</t>
    </rPh>
    <rPh sb="10" eb="12">
      <t>ヒトリ</t>
    </rPh>
    <phoneticPr fontId="1"/>
  </si>
  <si>
    <t>みどり町四丁目126-1</t>
    <rPh sb="3" eb="4">
      <t>マチ</t>
    </rPh>
    <rPh sb="4" eb="7">
      <t>ヨンチョウメ</t>
    </rPh>
    <phoneticPr fontId="17"/>
  </si>
  <si>
    <t>34-9293</t>
  </si>
  <si>
    <t>福祉避難所要否</t>
    <rPh sb="0" eb="2">
      <t>フクシ</t>
    </rPh>
    <rPh sb="2" eb="5">
      <t>ヒナンショ</t>
    </rPh>
    <rPh sb="5" eb="6">
      <t>ヨウ</t>
    </rPh>
    <rPh sb="6" eb="7">
      <t>ヒ</t>
    </rPh>
    <phoneticPr fontId="1"/>
  </si>
  <si>
    <t>幼保連携型認定こども園たかたての森</t>
    <rPh sb="0" eb="1">
      <t>ヨウ</t>
    </rPh>
    <rPh sb="1" eb="2">
      <t>ホ</t>
    </rPh>
    <rPh sb="2" eb="4">
      <t>レンケイ</t>
    </rPh>
    <rPh sb="4" eb="5">
      <t>ガタ</t>
    </rPh>
    <rPh sb="5" eb="7">
      <t>ニンテイ</t>
    </rPh>
    <rPh sb="10" eb="11">
      <t>エン</t>
    </rPh>
    <rPh sb="16" eb="17">
      <t>モリ</t>
    </rPh>
    <phoneticPr fontId="17"/>
  </si>
  <si>
    <t>37-3030</t>
  </si>
  <si>
    <t>喜良市コミュニティセンター</t>
    <rPh sb="0" eb="1">
      <t>ヨロコ</t>
    </rPh>
    <rPh sb="1" eb="2">
      <t>ヨ</t>
    </rPh>
    <rPh sb="2" eb="3">
      <t>シ</t>
    </rPh>
    <phoneticPr fontId="18"/>
  </si>
  <si>
    <t>37-3035</t>
  </si>
  <si>
    <t>もや会館</t>
    <rPh sb="2" eb="4">
      <t>カイカン</t>
    </rPh>
    <phoneticPr fontId="18"/>
  </si>
  <si>
    <t>52-5818</t>
  </si>
  <si>
    <t>52-2319</t>
  </si>
  <si>
    <t>三好保育所</t>
    <rPh sb="0" eb="2">
      <t>ミヨシ</t>
    </rPh>
    <rPh sb="2" eb="4">
      <t>ホイク</t>
    </rPh>
    <rPh sb="4" eb="5">
      <t>ショ</t>
    </rPh>
    <phoneticPr fontId="17"/>
  </si>
  <si>
    <t>南小学校</t>
    <rPh sb="0" eb="1">
      <t>ミナミ</t>
    </rPh>
    <rPh sb="1" eb="4">
      <t>ショウガッコウ</t>
    </rPh>
    <phoneticPr fontId="18"/>
  </si>
  <si>
    <t>36-2611</t>
  </si>
  <si>
    <t>大字羽野木沢字実吉66-3</t>
    <rPh sb="0" eb="2">
      <t>オオアザ</t>
    </rPh>
    <rPh sb="2" eb="3">
      <t>ハ</t>
    </rPh>
    <rPh sb="3" eb="4">
      <t>ノ</t>
    </rPh>
    <rPh sb="4" eb="6">
      <t>キザワ</t>
    </rPh>
    <rPh sb="6" eb="7">
      <t>アザ</t>
    </rPh>
    <rPh sb="7" eb="8">
      <t>ミ</t>
    </rPh>
    <rPh sb="8" eb="9">
      <t>ヨシ</t>
    </rPh>
    <phoneticPr fontId="17"/>
  </si>
  <si>
    <t>29-2531</t>
  </si>
  <si>
    <t>35-1181</t>
  </si>
  <si>
    <t>35-1004</t>
  </si>
  <si>
    <t>飯詰</t>
    <rPh sb="0" eb="2">
      <t>イイヅメ</t>
    </rPh>
    <phoneticPr fontId="1"/>
  </si>
  <si>
    <t>33-0717</t>
  </si>
  <si>
    <t>五所川原市地域福祉センター</t>
    <rPh sb="5" eb="7">
      <t>チイキ</t>
    </rPh>
    <rPh sb="7" eb="9">
      <t>フクシ</t>
    </rPh>
    <phoneticPr fontId="17"/>
  </si>
  <si>
    <t>高齢者・障害者・妊産婦</t>
    <rPh sb="0" eb="3">
      <t>コウレイシャ</t>
    </rPh>
    <rPh sb="8" eb="11">
      <t>ニンサンプ</t>
    </rPh>
    <phoneticPr fontId="17"/>
  </si>
  <si>
    <t>指定避難所</t>
    <rPh sb="0" eb="2">
      <t>シテイ</t>
    </rPh>
    <rPh sb="2" eb="5">
      <t>ヒナンショ</t>
    </rPh>
    <phoneticPr fontId="1"/>
  </si>
  <si>
    <t xml:space="preserve"> 肢体 ・ 視覚 ・ 聴覚 ・ 言語</t>
    <rPh sb="1" eb="3">
      <t>シタイ</t>
    </rPh>
    <rPh sb="6" eb="8">
      <t>シカク</t>
    </rPh>
    <rPh sb="11" eb="13">
      <t>チョウカク</t>
    </rPh>
    <rPh sb="16" eb="18">
      <t>ゲンゴ</t>
    </rPh>
    <phoneticPr fontId="1"/>
  </si>
  <si>
    <t>スクリーニング
判断基準（区分２）</t>
    <rPh sb="8" eb="10">
      <t>ハンダン</t>
    </rPh>
    <rPh sb="10" eb="12">
      <t>キジュン</t>
    </rPh>
    <rPh sb="13" eb="15">
      <t>クブン</t>
    </rPh>
    <phoneticPr fontId="1"/>
  </si>
  <si>
    <t>身の回りの世話に何らかの介助を必要とする。</t>
    <rPh sb="0" eb="1">
      <t>ミ</t>
    </rPh>
    <rPh sb="2" eb="3">
      <t>マワ</t>
    </rPh>
    <rPh sb="5" eb="7">
      <t>セワ</t>
    </rPh>
    <rPh sb="8" eb="9">
      <t>ナン</t>
    </rPh>
    <rPh sb="12" eb="14">
      <t>カイジョ</t>
    </rPh>
    <rPh sb="15" eb="17">
      <t>ヒツヨウ</t>
    </rPh>
    <phoneticPr fontId="1"/>
  </si>
  <si>
    <t>身の回りの世話に全般に何らかの介助を必要とする。</t>
    <rPh sb="0" eb="1">
      <t>ミ</t>
    </rPh>
    <rPh sb="2" eb="3">
      <t>マワ</t>
    </rPh>
    <rPh sb="5" eb="7">
      <t>セワ</t>
    </rPh>
    <rPh sb="8" eb="10">
      <t>ゼンパン</t>
    </rPh>
    <rPh sb="11" eb="12">
      <t>ナン</t>
    </rPh>
    <rPh sb="15" eb="17">
      <t>カイジョ</t>
    </rPh>
    <rPh sb="18" eb="20">
      <t>ヒツヨウ</t>
    </rPh>
    <phoneticPr fontId="1"/>
  </si>
  <si>
    <t>身の回りの世話が自分一人でできない。</t>
    <rPh sb="0" eb="1">
      <t>ミ</t>
    </rPh>
    <rPh sb="2" eb="3">
      <t>マワ</t>
    </rPh>
    <rPh sb="5" eb="7">
      <t>セワ</t>
    </rPh>
    <rPh sb="8" eb="10">
      <t>ジブン</t>
    </rPh>
    <rPh sb="10" eb="12">
      <t>ヒトリ</t>
    </rPh>
    <phoneticPr fontId="1"/>
  </si>
  <si>
    <t>排泄が自分一人でできない。</t>
    <rPh sb="0" eb="2">
      <t>ハイセツ</t>
    </rPh>
    <rPh sb="3" eb="5">
      <t>ジブン</t>
    </rPh>
    <rPh sb="5" eb="7">
      <t>ヒトリ</t>
    </rPh>
    <phoneticPr fontId="1"/>
  </si>
  <si>
    <t>身の回りの世話がほとんどできない。</t>
    <rPh sb="0" eb="1">
      <t>ミ</t>
    </rPh>
    <rPh sb="2" eb="3">
      <t>マワ</t>
    </rPh>
    <rPh sb="5" eb="7">
      <t>セワ</t>
    </rPh>
    <phoneticPr fontId="1"/>
  </si>
  <si>
    <t>歩行などが自分一人でできない。</t>
    <rPh sb="0" eb="2">
      <t>ホコウ</t>
    </rPh>
    <rPh sb="5" eb="7">
      <t>ジブン</t>
    </rPh>
    <rPh sb="7" eb="9">
      <t>ヒトリ</t>
    </rPh>
    <phoneticPr fontId="1"/>
  </si>
  <si>
    <t>身の回りの世話ができない。</t>
    <rPh sb="0" eb="1">
      <t>ミ</t>
    </rPh>
    <rPh sb="2" eb="3">
      <t>マワ</t>
    </rPh>
    <rPh sb="5" eb="7">
      <t>セワ</t>
    </rPh>
    <phoneticPr fontId="1"/>
  </si>
  <si>
    <t>A</t>
  </si>
  <si>
    <t>食事、排泄、移動が一人でできない
（要介護3～　付添い無し）</t>
    <rPh sb="0" eb="2">
      <t>ショクジ</t>
    </rPh>
    <rPh sb="3" eb="5">
      <t>ハイセツ</t>
    </rPh>
    <rPh sb="6" eb="8">
      <t>イドウ</t>
    </rPh>
    <rPh sb="9" eb="11">
      <t>ヒトリ</t>
    </rPh>
    <rPh sb="18" eb="19">
      <t>ヨウ</t>
    </rPh>
    <rPh sb="19" eb="21">
      <t>カイゴ</t>
    </rPh>
    <rPh sb="24" eb="26">
      <t>ツキソ</t>
    </rPh>
    <rPh sb="27" eb="28">
      <t>ナ</t>
    </rPh>
    <phoneticPr fontId="1"/>
  </si>
  <si>
    <t>金木東部地区コミュニティセンター</t>
    <rPh sb="0" eb="2">
      <t>カナギ</t>
    </rPh>
    <rPh sb="2" eb="4">
      <t>トウブ</t>
    </rPh>
    <rPh sb="4" eb="6">
      <t>チク</t>
    </rPh>
    <phoneticPr fontId="18"/>
  </si>
  <si>
    <t>1・2・3・4・5・6級</t>
    <rPh sb="11" eb="12">
      <t>キュウ</t>
    </rPh>
    <phoneticPr fontId="1"/>
  </si>
  <si>
    <t>1・2・3</t>
  </si>
  <si>
    <t>コミュニティセンター松島</t>
    <rPh sb="10" eb="12">
      <t>マツシマ</t>
    </rPh>
    <phoneticPr fontId="18"/>
  </si>
  <si>
    <r>
      <t xml:space="preserve">乳幼児
</t>
    </r>
    <r>
      <rPr>
        <sz val="8"/>
        <color theme="1"/>
        <rFont val="ＭＳ ゴシック"/>
      </rPr>
      <t>（1歳未満）</t>
    </r>
    <rPh sb="0" eb="3">
      <t>ニュウヨウジ</t>
    </rPh>
    <rPh sb="6" eb="9">
      <t>サイミマン</t>
    </rPh>
    <phoneticPr fontId="1"/>
  </si>
  <si>
    <t>要介護１</t>
    <rPh sb="0" eb="1">
      <t>ヨウ</t>
    </rPh>
    <rPh sb="1" eb="3">
      <t>カイゴ</t>
    </rPh>
    <phoneticPr fontId="1"/>
  </si>
  <si>
    <t>要介護３</t>
    <rPh sb="0" eb="1">
      <t>ヨウ</t>
    </rPh>
    <rPh sb="1" eb="3">
      <t>カイゴ</t>
    </rPh>
    <phoneticPr fontId="1"/>
  </si>
  <si>
    <t>要介護４</t>
    <rPh sb="0" eb="1">
      <t>ヨウ</t>
    </rPh>
    <rPh sb="1" eb="3">
      <t>カイゴ</t>
    </rPh>
    <phoneticPr fontId="1"/>
  </si>
  <si>
    <t>要介護５</t>
    <rPh sb="0" eb="1">
      <t>ヨウ</t>
    </rPh>
    <rPh sb="1" eb="3">
      <t>カイゴ</t>
    </rPh>
    <phoneticPr fontId="1"/>
  </si>
  <si>
    <t>収容対象</t>
    <rPh sb="0" eb="2">
      <t>シュウヨウ</t>
    </rPh>
    <rPh sb="2" eb="4">
      <t>タイショウ</t>
    </rPh>
    <phoneticPr fontId="1"/>
  </si>
  <si>
    <t>大字鶴ヶ岡字鎌田</t>
    <rPh sb="0" eb="2">
      <t>オオアザ</t>
    </rPh>
    <rPh sb="2" eb="3">
      <t>ツル</t>
    </rPh>
    <rPh sb="4" eb="5">
      <t>オカ</t>
    </rPh>
    <rPh sb="5" eb="6">
      <t>アザ</t>
    </rPh>
    <rPh sb="6" eb="8">
      <t>カマタ</t>
    </rPh>
    <phoneticPr fontId="1"/>
  </si>
  <si>
    <t>若葉　はな</t>
    <rPh sb="0" eb="2">
      <t>ワカバ</t>
    </rPh>
    <phoneticPr fontId="1"/>
  </si>
  <si>
    <t>×</t>
  </si>
  <si>
    <t>2019.10.11</t>
  </si>
  <si>
    <r>
      <t>1・2　</t>
    </r>
    <r>
      <rPr>
        <sz val="6"/>
        <color theme="1"/>
        <rFont val="ＭＳ ゴシック"/>
      </rPr>
      <t>（指定避難所可）</t>
    </r>
    <rPh sb="5" eb="7">
      <t>シテイ</t>
    </rPh>
    <rPh sb="7" eb="10">
      <t>ヒナンショ</t>
    </rPh>
    <rPh sb="10" eb="11">
      <t>カ</t>
    </rPh>
    <phoneticPr fontId="1"/>
  </si>
  <si>
    <t>No</t>
  </si>
  <si>
    <t>移送手段</t>
    <rPh sb="0" eb="2">
      <t>イソウ</t>
    </rPh>
    <rPh sb="2" eb="4">
      <t>シュダン</t>
    </rPh>
    <phoneticPr fontId="1"/>
  </si>
  <si>
    <t>収容済人数</t>
    <rPh sb="0" eb="2">
      <t>シュウヨウ</t>
    </rPh>
    <rPh sb="2" eb="3">
      <t>ズ</t>
    </rPh>
    <rPh sb="3" eb="5">
      <t>ニンズウ</t>
    </rPh>
    <phoneticPr fontId="1"/>
  </si>
  <si>
    <t>障害</t>
    <rPh sb="0" eb="2">
      <t>ショウガイ</t>
    </rPh>
    <phoneticPr fontId="1"/>
  </si>
  <si>
    <t>山田　泰一</t>
    <rPh sb="0" eb="2">
      <t>ヤマダ</t>
    </rPh>
    <rPh sb="3" eb="5">
      <t>タイイチ</t>
    </rPh>
    <phoneticPr fontId="1"/>
  </si>
  <si>
    <t>字烏森</t>
    <rPh sb="0" eb="1">
      <t>アザ</t>
    </rPh>
    <rPh sb="1" eb="3">
      <t>カラスモリ</t>
    </rPh>
    <phoneticPr fontId="1"/>
  </si>
  <si>
    <t>山田　その</t>
    <rPh sb="0" eb="2">
      <t>ヤマダ</t>
    </rPh>
    <phoneticPr fontId="1"/>
  </si>
  <si>
    <t>必要</t>
    <rPh sb="0" eb="2">
      <t>ヒツヨウ</t>
    </rPh>
    <phoneticPr fontId="1"/>
  </si>
  <si>
    <t>やや必要</t>
    <rPh sb="2" eb="4">
      <t>ヒツヨウ</t>
    </rPh>
    <phoneticPr fontId="1"/>
  </si>
  <si>
    <t>母</t>
    <rPh sb="0" eb="1">
      <t>ハハ</t>
    </rPh>
    <phoneticPr fontId="1"/>
  </si>
  <si>
    <t>祖母</t>
    <rPh sb="0" eb="2">
      <t>ソボ</t>
    </rPh>
    <phoneticPr fontId="1"/>
  </si>
  <si>
    <t>中央コミュニティセンター</t>
    <rPh sb="0" eb="2">
      <t>チュウオウ</t>
    </rPh>
    <phoneticPr fontId="18"/>
  </si>
  <si>
    <t>祖父</t>
    <rPh sb="0" eb="2">
      <t>ソフ</t>
    </rPh>
    <phoneticPr fontId="1"/>
  </si>
  <si>
    <t>支援者</t>
    <rPh sb="0" eb="2">
      <t>シエン</t>
    </rPh>
    <rPh sb="2" eb="3">
      <t>シャ</t>
    </rPh>
    <phoneticPr fontId="1"/>
  </si>
  <si>
    <t>毘沙門</t>
    <rPh sb="0" eb="3">
      <t>ビシャモン</t>
    </rPh>
    <phoneticPr fontId="1"/>
  </si>
  <si>
    <r>
      <t>　3・4・5・6　</t>
    </r>
    <r>
      <rPr>
        <sz val="6"/>
        <color theme="1"/>
        <rFont val="ＭＳ ゴシック"/>
      </rPr>
      <t>（福祉避難所検討）</t>
    </r>
    <rPh sb="10" eb="12">
      <t>フクシ</t>
    </rPh>
    <rPh sb="12" eb="15">
      <t>ヒナンショ</t>
    </rPh>
    <rPh sb="15" eb="17">
      <t>ケントウ</t>
    </rPh>
    <phoneticPr fontId="1"/>
  </si>
  <si>
    <t>【要介護　5・4・3】
（福祉避難所検討）</t>
    <rPh sb="1" eb="2">
      <t>ヨウ</t>
    </rPh>
    <rPh sb="2" eb="4">
      <t>カイゴ</t>
    </rPh>
    <rPh sb="13" eb="15">
      <t>フクシ</t>
    </rPh>
    <rPh sb="15" eb="18">
      <t>ヒナンショ</t>
    </rPh>
    <rPh sb="18" eb="20">
      <t>ケントウ</t>
    </rPh>
    <phoneticPr fontId="1"/>
  </si>
  <si>
    <t>有・無　　　　人</t>
    <rPh sb="7" eb="8">
      <t>ニン</t>
    </rPh>
    <phoneticPr fontId="1"/>
  </si>
  <si>
    <t>乳幼児</t>
    <rPh sb="0" eb="3">
      <t>ニュウヨウジ</t>
    </rPh>
    <phoneticPr fontId="1"/>
  </si>
  <si>
    <r>
      <t xml:space="preserve">対応者
</t>
    </r>
    <r>
      <rPr>
        <sz val="8"/>
        <color theme="1"/>
        <rFont val="ＭＳ ゴシック"/>
      </rPr>
      <t>（可能な限り２名で）</t>
    </r>
    <rPh sb="0" eb="2">
      <t>タイオウ</t>
    </rPh>
    <rPh sb="2" eb="3">
      <t>シャ</t>
    </rPh>
    <rPh sb="5" eb="7">
      <t>カノウ</t>
    </rPh>
    <rPh sb="8" eb="9">
      <t>カギ</t>
    </rPh>
    <rPh sb="11" eb="12">
      <t>メイ</t>
    </rPh>
    <phoneticPr fontId="1"/>
  </si>
  <si>
    <t>※基本として、指定避難所で避難生活が可能・不可能かで判断してください。
※判断基準の区分２を基準とし、区分３では指定避難所の部屋や状況を考慮して判定を判断してください。
※基本的に必要な人のみ対象とし、やや必要の人は経過を見て再判断します。
※特に判断が難しいものは福祉班へ連絡してください。</t>
    <rPh sb="1" eb="3">
      <t>キホン</t>
    </rPh>
    <rPh sb="7" eb="9">
      <t>シテイ</t>
    </rPh>
    <rPh sb="9" eb="12">
      <t>ヒナンショ</t>
    </rPh>
    <rPh sb="13" eb="15">
      <t>ヒナン</t>
    </rPh>
    <rPh sb="15" eb="17">
      <t>セイカツ</t>
    </rPh>
    <rPh sb="18" eb="20">
      <t>カノウ</t>
    </rPh>
    <rPh sb="21" eb="24">
      <t>フカノウ</t>
    </rPh>
    <rPh sb="26" eb="28">
      <t>ハンダン</t>
    </rPh>
    <rPh sb="37" eb="39">
      <t>ハンダン</t>
    </rPh>
    <rPh sb="39" eb="41">
      <t>キジュン</t>
    </rPh>
    <rPh sb="42" eb="44">
      <t>クブン</t>
    </rPh>
    <rPh sb="46" eb="48">
      <t>キジュン</t>
    </rPh>
    <rPh sb="51" eb="53">
      <t>クブン</t>
    </rPh>
    <rPh sb="56" eb="58">
      <t>シテイ</t>
    </rPh>
    <rPh sb="58" eb="61">
      <t>ヒナンショ</t>
    </rPh>
    <rPh sb="62" eb="64">
      <t>ヘヤ</t>
    </rPh>
    <rPh sb="65" eb="67">
      <t>ジョウキョウ</t>
    </rPh>
    <rPh sb="68" eb="70">
      <t>コウリョ</t>
    </rPh>
    <rPh sb="72" eb="74">
      <t>ハンテイ</t>
    </rPh>
    <rPh sb="75" eb="77">
      <t>ハンダン</t>
    </rPh>
    <rPh sb="86" eb="89">
      <t>キホンテキ</t>
    </rPh>
    <rPh sb="90" eb="92">
      <t>ヒツヨウ</t>
    </rPh>
    <rPh sb="93" eb="94">
      <t>ヒト</t>
    </rPh>
    <rPh sb="96" eb="98">
      <t>タイショウ</t>
    </rPh>
    <rPh sb="103" eb="105">
      <t>ヒツヨウ</t>
    </rPh>
    <rPh sb="106" eb="107">
      <t>ヒト</t>
    </rPh>
    <rPh sb="108" eb="110">
      <t>ケイカ</t>
    </rPh>
    <rPh sb="111" eb="112">
      <t>ミ</t>
    </rPh>
    <rPh sb="113" eb="114">
      <t>サイ</t>
    </rPh>
    <rPh sb="114" eb="116">
      <t>ハンダン</t>
    </rPh>
    <phoneticPr fontId="1"/>
  </si>
  <si>
    <t>コミュニティセンター中川</t>
    <rPh sb="10" eb="12">
      <t>ナカガワ</t>
    </rPh>
    <phoneticPr fontId="18"/>
  </si>
  <si>
    <t>五所川原小学校</t>
    <rPh sb="0" eb="4">
      <t>ゴショガワラ</t>
    </rPh>
    <rPh sb="4" eb="7">
      <t>ショウガッコウ</t>
    </rPh>
    <phoneticPr fontId="18"/>
  </si>
  <si>
    <t>富士見コミュニティセンター</t>
    <rPh sb="0" eb="3">
      <t>フジミ</t>
    </rPh>
    <phoneticPr fontId="18"/>
  </si>
  <si>
    <t>市民体育館</t>
    <rPh sb="0" eb="2">
      <t>シミン</t>
    </rPh>
    <rPh sb="2" eb="5">
      <t>タイイクカン</t>
    </rPh>
    <phoneticPr fontId="18"/>
  </si>
  <si>
    <t>漆川体育館</t>
    <rPh sb="0" eb="1">
      <t>ウルシ</t>
    </rPh>
    <rPh sb="1" eb="2">
      <t>カワ</t>
    </rPh>
    <rPh sb="2" eb="5">
      <t>タイイクカン</t>
    </rPh>
    <phoneticPr fontId="17"/>
  </si>
  <si>
    <t>青森県立五所川原工業高等学校</t>
    <rPh sb="0" eb="2">
      <t>アオモリ</t>
    </rPh>
    <rPh sb="2" eb="4">
      <t>ケンリツ</t>
    </rPh>
    <rPh sb="4" eb="8">
      <t>ゴショガワラ</t>
    </rPh>
    <rPh sb="8" eb="10">
      <t>コウギョウ</t>
    </rPh>
    <rPh sb="10" eb="12">
      <t>コウトウ</t>
    </rPh>
    <rPh sb="12" eb="14">
      <t>ガッコウ</t>
    </rPh>
    <phoneticPr fontId="18"/>
  </si>
  <si>
    <t>一野坪コミュニティセンター</t>
    <rPh sb="0" eb="3">
      <t>イチノツボ</t>
    </rPh>
    <phoneticPr fontId="17"/>
  </si>
  <si>
    <t>松島小学校</t>
    <rPh sb="0" eb="2">
      <t>マツシマ</t>
    </rPh>
    <rPh sb="2" eb="5">
      <t>ショウガッコウ</t>
    </rPh>
    <phoneticPr fontId="18"/>
  </si>
  <si>
    <t>東峰小学校</t>
    <rPh sb="0" eb="2">
      <t>トウホウ</t>
    </rPh>
    <rPh sb="2" eb="5">
      <t>ショウガッコウ</t>
    </rPh>
    <phoneticPr fontId="18"/>
  </si>
  <si>
    <t>三輪小学校</t>
    <rPh sb="0" eb="2">
      <t>ミワ</t>
    </rPh>
    <rPh sb="2" eb="5">
      <t>ショウガッコウ</t>
    </rPh>
    <phoneticPr fontId="18"/>
  </si>
  <si>
    <t>梅沢コミュニティセンター</t>
    <rPh sb="0" eb="1">
      <t>ウメ</t>
    </rPh>
    <rPh sb="1" eb="2">
      <t>サワ</t>
    </rPh>
    <phoneticPr fontId="18"/>
  </si>
  <si>
    <t>コミュニティセンター七和</t>
    <rPh sb="10" eb="12">
      <t>ナナワ</t>
    </rPh>
    <phoneticPr fontId="18"/>
  </si>
  <si>
    <t>前田野目集会所</t>
    <rPh sb="0" eb="4">
      <t>マエタノメ</t>
    </rPh>
    <rPh sb="4" eb="7">
      <t>シュウカイジョ</t>
    </rPh>
    <phoneticPr fontId="18"/>
  </si>
  <si>
    <t>基幹集落センター</t>
    <rPh sb="0" eb="2">
      <t>キカン</t>
    </rPh>
    <rPh sb="2" eb="4">
      <t>シュウラク</t>
    </rPh>
    <phoneticPr fontId="18"/>
  </si>
  <si>
    <t>桂川集会所</t>
    <rPh sb="0" eb="2">
      <t>カツラガワ</t>
    </rPh>
    <rPh sb="2" eb="5">
      <t>シュウカイショ</t>
    </rPh>
    <phoneticPr fontId="18"/>
  </si>
  <si>
    <t>磯松コミュニティセンター</t>
    <rPh sb="0" eb="1">
      <t>イソ</t>
    </rPh>
    <rPh sb="1" eb="2">
      <t>マツ</t>
    </rPh>
    <phoneticPr fontId="17"/>
  </si>
  <si>
    <t>十三コミュニティセンター</t>
    <rPh sb="0" eb="2">
      <t>ジュウサン</t>
    </rPh>
    <phoneticPr fontId="17"/>
  </si>
  <si>
    <t>ごしょ　いちろう</t>
  </si>
  <si>
    <t>わかば　みえ</t>
  </si>
  <si>
    <t>公用車</t>
    <rPh sb="0" eb="3">
      <t>コウヨウシャ</t>
    </rPh>
    <phoneticPr fontId="1"/>
  </si>
  <si>
    <t>わかば　はな</t>
  </si>
  <si>
    <t>長富　二郎</t>
    <rPh sb="0" eb="2">
      <t>ナガトミ</t>
    </rPh>
    <rPh sb="3" eb="5">
      <t>ジロウ</t>
    </rPh>
    <phoneticPr fontId="1"/>
  </si>
  <si>
    <t>ながとみ　じろう</t>
  </si>
  <si>
    <t>大字長富字鎧石</t>
    <rPh sb="0" eb="2">
      <t>オオアザ</t>
    </rPh>
    <rPh sb="2" eb="4">
      <t>ナガトミ</t>
    </rPh>
    <rPh sb="4" eb="5">
      <t>アザ</t>
    </rPh>
    <rPh sb="5" eb="6">
      <t>ヨロイ</t>
    </rPh>
    <rPh sb="6" eb="7">
      <t>イシ</t>
    </rPh>
    <phoneticPr fontId="1"/>
  </si>
  <si>
    <t>番地</t>
    <rPh sb="0" eb="2">
      <t>バンチ</t>
    </rPh>
    <phoneticPr fontId="1"/>
  </si>
  <si>
    <t>まつしま　はるこ</t>
  </si>
  <si>
    <t>付添人数</t>
    <rPh sb="0" eb="2">
      <t>ツキソイ</t>
    </rPh>
    <rPh sb="2" eb="3">
      <t>ニン</t>
    </rPh>
    <rPh sb="3" eb="4">
      <t>スウ</t>
    </rPh>
    <phoneticPr fontId="1"/>
  </si>
  <si>
    <t>(本人含まず)移送人数</t>
    <rPh sb="1" eb="3">
      <t>ホンニン</t>
    </rPh>
    <rPh sb="3" eb="4">
      <t>フク</t>
    </rPh>
    <rPh sb="7" eb="9">
      <t>イソウ</t>
    </rPh>
    <rPh sb="10" eb="11">
      <t>タイジン</t>
    </rPh>
    <phoneticPr fontId="1"/>
  </si>
  <si>
    <t>新宮　三郎</t>
    <rPh sb="0" eb="2">
      <t>シンミヤ</t>
    </rPh>
    <rPh sb="3" eb="5">
      <t>サブロウ</t>
    </rPh>
    <phoneticPr fontId="1"/>
  </si>
  <si>
    <t>施設</t>
    <rPh sb="0" eb="2">
      <t>シセツ</t>
    </rPh>
    <phoneticPr fontId="1"/>
  </si>
  <si>
    <t>家族</t>
    <rPh sb="0" eb="2">
      <t>カゾク</t>
    </rPh>
    <phoneticPr fontId="1"/>
  </si>
  <si>
    <t>本人</t>
    <rPh sb="0" eb="2">
      <t>ホンニン</t>
    </rPh>
    <phoneticPr fontId="1"/>
  </si>
  <si>
    <t>収容可能人数</t>
    <rPh sb="0" eb="2">
      <t>シュウヨウ</t>
    </rPh>
    <rPh sb="2" eb="4">
      <t>カノウ</t>
    </rPh>
    <rPh sb="4" eb="6">
      <t>ニンズウ</t>
    </rPh>
    <phoneticPr fontId="1"/>
  </si>
  <si>
    <t>高齢者</t>
    <rPh sb="0" eb="2">
      <t>コウレイ</t>
    </rPh>
    <rPh sb="2" eb="3">
      <t>シャ</t>
    </rPh>
    <phoneticPr fontId="1"/>
  </si>
  <si>
    <t>高障妊</t>
    <rPh sb="0" eb="1">
      <t>タカ</t>
    </rPh>
    <rPh sb="1" eb="2">
      <t>ショウ</t>
    </rPh>
    <rPh sb="2" eb="3">
      <t>ニン</t>
    </rPh>
    <phoneticPr fontId="1"/>
  </si>
  <si>
    <t>合計</t>
    <rPh sb="0" eb="2">
      <t>ゴウケイ</t>
    </rPh>
    <phoneticPr fontId="1"/>
  </si>
  <si>
    <t>とりやま　はなこ</t>
  </si>
  <si>
    <t>その他事項</t>
    <rPh sb="2" eb="3">
      <t>タ</t>
    </rPh>
    <rPh sb="3" eb="5">
      <t>ジコウ</t>
    </rPh>
    <phoneticPr fontId="1"/>
  </si>
  <si>
    <t>今までの利用福祉施設など</t>
    <rPh sb="0" eb="1">
      <t>イマ</t>
    </rPh>
    <rPh sb="4" eb="6">
      <t>リヨウ</t>
    </rPh>
    <rPh sb="6" eb="8">
      <t>フクシ</t>
    </rPh>
    <rPh sb="8" eb="10">
      <t>シセツ</t>
    </rPh>
    <phoneticPr fontId="1"/>
  </si>
  <si>
    <t>退所支援状況</t>
    <rPh sb="0" eb="2">
      <t>タイショ</t>
    </rPh>
    <rPh sb="2" eb="4">
      <t>シエン</t>
    </rPh>
    <rPh sb="4" eb="6">
      <t>ジョウキョウ</t>
    </rPh>
    <phoneticPr fontId="1"/>
  </si>
  <si>
    <t>仮設住宅手配</t>
    <rPh sb="0" eb="2">
      <t>カセツ</t>
    </rPh>
    <rPh sb="2" eb="4">
      <t>ジュウタク</t>
    </rPh>
    <rPh sb="4" eb="6">
      <t>テハイ</t>
    </rPh>
    <phoneticPr fontId="1"/>
  </si>
  <si>
    <t>自宅</t>
    <rPh sb="0" eb="2">
      <t>ジタク</t>
    </rPh>
    <phoneticPr fontId="1"/>
  </si>
  <si>
    <t>福祉施設</t>
    <rPh sb="0" eb="2">
      <t>フクシ</t>
    </rPh>
    <rPh sb="2" eb="4">
      <t>シセツ</t>
    </rPh>
    <phoneticPr fontId="1"/>
  </si>
  <si>
    <t>支援必要度</t>
    <rPh sb="0" eb="2">
      <t>シエン</t>
    </rPh>
    <rPh sb="2" eb="5">
      <t>ヒツヨウド</t>
    </rPh>
    <phoneticPr fontId="1"/>
  </si>
  <si>
    <t>B</t>
  </si>
  <si>
    <t>連絡受理日</t>
    <rPh sb="0" eb="2">
      <t>レンラク</t>
    </rPh>
    <rPh sb="2" eb="4">
      <t>ジュリ</t>
    </rPh>
    <rPh sb="4" eb="5">
      <t>ビ</t>
    </rPh>
    <phoneticPr fontId="1"/>
  </si>
  <si>
    <t>直福祉避難所</t>
    <rPh sb="0" eb="1">
      <t>チョク</t>
    </rPh>
    <rPh sb="1" eb="3">
      <t>フクシ</t>
    </rPh>
    <rPh sb="3" eb="6">
      <t>ヒナンショ</t>
    </rPh>
    <phoneticPr fontId="1"/>
  </si>
  <si>
    <t>男　女</t>
  </si>
  <si>
    <t>ケアマネ情報等</t>
    <rPh sb="4" eb="6">
      <t>ジョウホウ</t>
    </rPh>
    <rPh sb="6" eb="7">
      <t>トウ</t>
    </rPh>
    <phoneticPr fontId="1"/>
  </si>
  <si>
    <t>　　必要と思われる（ A　B ）　・　指定避難所小部屋等で対応可</t>
    <rPh sb="2" eb="4">
      <t>ヒツヨウ</t>
    </rPh>
    <rPh sb="5" eb="6">
      <t>オモ</t>
    </rPh>
    <rPh sb="19" eb="21">
      <t>シテイ</t>
    </rPh>
    <rPh sb="21" eb="24">
      <t>ヒナンショ</t>
    </rPh>
    <rPh sb="24" eb="25">
      <t>ショウ</t>
    </rPh>
    <rPh sb="25" eb="27">
      <t>ヘヤ</t>
    </rPh>
    <rPh sb="27" eb="28">
      <t>トウ</t>
    </rPh>
    <rPh sb="29" eb="31">
      <t>タイオウ</t>
    </rPh>
    <rPh sb="31" eb="32">
      <t>カ</t>
    </rPh>
    <phoneticPr fontId="1"/>
  </si>
  <si>
    <t>※基本として、指定避難所で避難生活が可能・不可能かで判断してください。
※判断基準の区分２を基準とし、区分３では指定避難所の部屋や状況を考慮して判定を判断してください。
※特に判断が難しいものはその他事項へ詳細を記入してください。
※福祉避難所判定のABについては聞き取った状況に応じて支援が必要な度合いとし、〇で囲んでください。</t>
    <rPh sb="1" eb="3">
      <t>キホン</t>
    </rPh>
    <rPh sb="7" eb="9">
      <t>シテイ</t>
    </rPh>
    <rPh sb="9" eb="12">
      <t>ヒナンショ</t>
    </rPh>
    <rPh sb="13" eb="15">
      <t>ヒナン</t>
    </rPh>
    <rPh sb="15" eb="17">
      <t>セイカツ</t>
    </rPh>
    <rPh sb="18" eb="20">
      <t>カノウ</t>
    </rPh>
    <rPh sb="21" eb="24">
      <t>フカノウ</t>
    </rPh>
    <rPh sb="26" eb="28">
      <t>ハンダン</t>
    </rPh>
    <rPh sb="37" eb="39">
      <t>ハンダン</t>
    </rPh>
    <rPh sb="39" eb="41">
      <t>キジュン</t>
    </rPh>
    <rPh sb="42" eb="44">
      <t>クブン</t>
    </rPh>
    <rPh sb="46" eb="48">
      <t>キジュン</t>
    </rPh>
    <rPh sb="51" eb="53">
      <t>クブン</t>
    </rPh>
    <rPh sb="56" eb="58">
      <t>シテイ</t>
    </rPh>
    <rPh sb="58" eb="61">
      <t>ヒナンショ</t>
    </rPh>
    <rPh sb="62" eb="64">
      <t>ヘヤ</t>
    </rPh>
    <rPh sb="65" eb="67">
      <t>ジョウキョウ</t>
    </rPh>
    <rPh sb="68" eb="70">
      <t>コウリョ</t>
    </rPh>
    <rPh sb="72" eb="74">
      <t>ハンテイ</t>
    </rPh>
    <rPh sb="75" eb="77">
      <t>ハンダン</t>
    </rPh>
    <rPh sb="99" eb="100">
      <t>タ</t>
    </rPh>
    <rPh sb="100" eb="102">
      <t>ジコウ</t>
    </rPh>
    <rPh sb="103" eb="105">
      <t>ショウサイ</t>
    </rPh>
    <rPh sb="106" eb="108">
      <t>キニュウ</t>
    </rPh>
    <rPh sb="117" eb="119">
      <t>フクシ</t>
    </rPh>
    <rPh sb="119" eb="122">
      <t>ヒナンショ</t>
    </rPh>
    <rPh sb="122" eb="124">
      <t>ハンテイ</t>
    </rPh>
    <rPh sb="132" eb="133">
      <t>キ</t>
    </rPh>
    <rPh sb="134" eb="135">
      <t>ト</t>
    </rPh>
    <rPh sb="137" eb="139">
      <t>ジョウキョウ</t>
    </rPh>
    <rPh sb="140" eb="141">
      <t>オウ</t>
    </rPh>
    <rPh sb="149" eb="151">
      <t>ドア</t>
    </rPh>
    <rPh sb="157" eb="158">
      <t>カコ</t>
    </rPh>
    <phoneticPr fontId="1"/>
  </si>
  <si>
    <t>避難所班　→　福祉班（福祉避難所担当課）</t>
    <rPh sb="0" eb="3">
      <t>ヒナンショ</t>
    </rPh>
    <rPh sb="3" eb="4">
      <t>ハン</t>
    </rPh>
    <rPh sb="7" eb="9">
      <t>フクシ</t>
    </rPh>
    <rPh sb="9" eb="10">
      <t>ハン</t>
    </rPh>
    <rPh sb="11" eb="13">
      <t>フクシ</t>
    </rPh>
    <rPh sb="13" eb="16">
      <t>ヒナンショ</t>
    </rPh>
    <rPh sb="16" eb="18">
      <t>タントウ</t>
    </rPh>
    <rPh sb="18" eb="19">
      <t>カ</t>
    </rPh>
    <phoneticPr fontId="1"/>
  </si>
  <si>
    <t>参考様式２</t>
    <rPh sb="0" eb="4">
      <t>サンコウ</t>
    </rPh>
    <phoneticPr fontId="1"/>
  </si>
  <si>
    <t xml:space="preserve">
施設への緊急入所
又は
福祉避難所</t>
    <rPh sb="1" eb="3">
      <t>シセツ</t>
    </rPh>
    <rPh sb="5" eb="9">
      <t>キンキ</t>
    </rPh>
    <rPh sb="10" eb="11">
      <t>マタ</t>
    </rPh>
    <rPh sb="13" eb="15">
      <t>フクシ</t>
    </rPh>
    <rPh sb="15" eb="18">
      <t>ヒナンショ</t>
    </rPh>
    <phoneticPr fontId="1"/>
  </si>
  <si>
    <t>福祉避難所
又は
指定避難所内の
教室等小部屋</t>
    <rPh sb="0" eb="5">
      <t>フクシヒナ</t>
    </rPh>
    <rPh sb="6" eb="7">
      <t>マタ</t>
    </rPh>
    <rPh sb="14" eb="15">
      <t>ナイ</t>
    </rPh>
    <rPh sb="20" eb="21">
      <t>コ</t>
    </rPh>
    <rPh sb="21" eb="23">
      <t>ヘヤ</t>
    </rPh>
    <phoneticPr fontId="1"/>
  </si>
  <si>
    <r>
      <t>障がい者について　※手帳は級の数字が小さいほど重い</t>
    </r>
    <r>
      <rPr>
        <sz val="10"/>
        <color auto="1"/>
        <rFont val="ＭＳ ゴシック"/>
      </rPr>
      <t xml:space="preserve">
　障がい者については障害者手帳はあまり判断基準となりがたいので付添の人に聞取りなどし、支援区分が3～6であれば福祉避難所を検討する。
　そのほか、手帳がなく自立支援法のサービスを受けている人もいるので避難生活の状況や聞取り等で福祉避難所への移送を検討する。</t>
    </r>
    <rPh sb="10" eb="12">
      <t>テチョウ</t>
    </rPh>
    <rPh sb="13" eb="14">
      <t>キュウ</t>
    </rPh>
    <rPh sb="15" eb="17">
      <t>スウジ</t>
    </rPh>
    <rPh sb="18" eb="19">
      <t>チイ</t>
    </rPh>
    <rPh sb="23" eb="24">
      <t>オモ</t>
    </rPh>
    <rPh sb="27" eb="28">
      <t>ショウ</t>
    </rPh>
    <rPh sb="30" eb="31">
      <t>シャ</t>
    </rPh>
    <rPh sb="36" eb="39">
      <t>ショウガイシャ</t>
    </rPh>
    <rPh sb="39" eb="41">
      <t>テチョウ</t>
    </rPh>
    <rPh sb="45" eb="47">
      <t>ハンダン</t>
    </rPh>
    <rPh sb="47" eb="49">
      <t>キジュン</t>
    </rPh>
    <rPh sb="57" eb="59">
      <t>ツキソイ</t>
    </rPh>
    <rPh sb="60" eb="61">
      <t>ヒト</t>
    </rPh>
    <rPh sb="62" eb="64">
      <t>キキト</t>
    </rPh>
    <rPh sb="69" eb="71">
      <t>シエン</t>
    </rPh>
    <rPh sb="71" eb="73">
      <t>クブン</t>
    </rPh>
    <rPh sb="81" eb="83">
      <t>フクシ</t>
    </rPh>
    <rPh sb="83" eb="86">
      <t>ヒナンショ</t>
    </rPh>
    <rPh sb="87" eb="89">
      <t>ケントウ</t>
    </rPh>
    <rPh sb="99" eb="101">
      <t>テチョウ</t>
    </rPh>
    <rPh sb="104" eb="106">
      <t>ジリツ</t>
    </rPh>
    <rPh sb="106" eb="108">
      <t>シエン</t>
    </rPh>
    <rPh sb="108" eb="109">
      <t>ホウ</t>
    </rPh>
    <rPh sb="115" eb="116">
      <t>ウ</t>
    </rPh>
    <rPh sb="120" eb="121">
      <t>ヒト</t>
    </rPh>
    <rPh sb="126" eb="128">
      <t>ヒナン</t>
    </rPh>
    <rPh sb="128" eb="130">
      <t>セイカツ</t>
    </rPh>
    <rPh sb="131" eb="133">
      <t>ジョウキョウ</t>
    </rPh>
    <rPh sb="134" eb="136">
      <t>キキト</t>
    </rPh>
    <rPh sb="137" eb="138">
      <t>トウ</t>
    </rPh>
    <rPh sb="139" eb="141">
      <t>フクシ</t>
    </rPh>
    <rPh sb="141" eb="144">
      <t>ヒナンショ</t>
    </rPh>
    <rPh sb="146" eb="148">
      <t>イソウ</t>
    </rPh>
    <rPh sb="149" eb="151">
      <t>ケントウ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</si>
</sst>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411]ge\.m\.d;@"/>
    <numFmt numFmtId="177" formatCode="0_ "/>
  </numFmts>
  <fonts count="19">
    <font>
      <sz val="11"/>
      <color theme="1"/>
      <name val="ＭＳ ゴシック"/>
      <family val="3"/>
    </font>
    <font>
      <sz val="6"/>
      <color auto="1"/>
      <name val="ＭＳ ゴシック"/>
      <family val="3"/>
    </font>
    <font>
      <sz val="9"/>
      <color theme="1"/>
      <name val="ＭＳ ゴシック"/>
      <family val="3"/>
    </font>
    <font>
      <b/>
      <sz val="16"/>
      <color theme="1"/>
      <name val="ＭＳ ゴシック"/>
      <family val="3"/>
    </font>
    <font>
      <b/>
      <sz val="11"/>
      <color theme="1"/>
      <name val="ＭＳ ゴシック"/>
      <family val="3"/>
    </font>
    <font>
      <sz val="8"/>
      <color theme="1"/>
      <name val="ＭＳ ゴシック"/>
      <family val="3"/>
    </font>
    <font>
      <sz val="6"/>
      <color theme="1"/>
      <name val="ＭＳ ゴシック"/>
      <family val="3"/>
    </font>
    <font>
      <sz val="10"/>
      <color theme="1"/>
      <name val="ＭＳ ゴシック"/>
      <family val="3"/>
    </font>
    <font>
      <sz val="11"/>
      <color theme="1"/>
      <name val="ＭＳ ゴシック"/>
      <family val="3"/>
    </font>
    <font>
      <sz val="10"/>
      <color auto="1"/>
      <name val="ＭＳ ゴシック"/>
      <family val="3"/>
    </font>
    <font>
      <b/>
      <sz val="12"/>
      <color auto="1"/>
      <name val="ＭＳ ゴシック"/>
      <family val="3"/>
    </font>
    <font>
      <b/>
      <sz val="10"/>
      <color auto="1"/>
      <name val="ＭＳ ゴシック"/>
      <family val="3"/>
    </font>
    <font>
      <sz val="11"/>
      <color auto="1"/>
      <name val="ＭＳ ゴシック"/>
      <family val="3"/>
    </font>
    <font>
      <sz val="10"/>
      <color rgb="FFFF0000"/>
      <name val="ＭＳ ゴシック"/>
      <family val="3"/>
    </font>
    <font>
      <sz val="11"/>
      <color auto="1"/>
      <name val="ＭＳ ゴシック"/>
      <family val="3"/>
    </font>
    <font>
      <sz val="10"/>
      <color auto="1"/>
      <name val="ＭＳ ゴシック"/>
      <family val="3"/>
    </font>
    <font>
      <sz val="11"/>
      <color rgb="FFFF0000"/>
      <name val="ＭＳ ゴシック"/>
      <family val="3"/>
    </font>
    <font>
      <sz val="6"/>
      <color auto="1"/>
      <name val="游ゴシック"/>
    </font>
    <font>
      <sz val="6"/>
      <color auto="1"/>
      <name val="ＭＳ Ｐゴシック"/>
      <family val="3"/>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alignment vertical="center"/>
    </xf>
    <xf numFmtId="38" fontId="8" fillId="0" borderId="0" applyFont="0" applyFill="0" applyBorder="0" applyAlignment="0" applyProtection="0">
      <alignment vertical="center"/>
    </xf>
  </cellStyleXfs>
  <cellXfs count="120">
    <xf numFmtId="0" fontId="0" fillId="0" borderId="0" xfId="0">
      <alignment vertical="center"/>
    </xf>
    <xf numFmtId="0" fontId="2" fillId="0" borderId="0" xfId="0" applyFont="1">
      <alignment vertical="center"/>
    </xf>
    <xf numFmtId="0" fontId="3" fillId="0" borderId="1" xfId="0" applyFont="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vertical="center" wrapText="1"/>
    </xf>
    <xf numFmtId="0" fontId="4" fillId="0" borderId="1" xfId="0" applyFont="1" applyBorder="1">
      <alignment vertical="center"/>
    </xf>
    <xf numFmtId="0" fontId="5" fillId="0" borderId="3" xfId="0" applyFont="1"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4" fillId="0" borderId="0" xfId="0" applyFont="1">
      <alignment vertical="center"/>
    </xf>
    <xf numFmtId="0" fontId="0" fillId="0" borderId="5" xfId="0" applyBorder="1" applyAlignment="1">
      <alignment horizontal="center" vertical="center"/>
    </xf>
    <xf numFmtId="0" fontId="2" fillId="0" borderId="2" xfId="0" applyFont="1" applyBorder="1" applyAlignment="1">
      <alignment horizontal="center" vertical="center" wrapText="1"/>
    </xf>
    <xf numFmtId="0" fontId="4" fillId="0" borderId="3" xfId="0" applyFont="1" applyBorder="1" applyAlignment="1">
      <alignment vertical="center"/>
    </xf>
    <xf numFmtId="0" fontId="0" fillId="0" borderId="4" xfId="0" applyBorder="1" applyAlignment="1">
      <alignment vertical="center"/>
    </xf>
    <xf numFmtId="0" fontId="0" fillId="0" borderId="6" xfId="0" applyBorder="1">
      <alignment vertical="center"/>
    </xf>
    <xf numFmtId="0" fontId="0" fillId="0" borderId="1" xfId="0" applyBorder="1">
      <alignment vertical="center"/>
    </xf>
    <xf numFmtId="0" fontId="6" fillId="0" borderId="7" xfId="0" applyFont="1" applyBorder="1" applyAlignment="1">
      <alignment horizontal="left" vertical="top"/>
    </xf>
    <xf numFmtId="0" fontId="0" fillId="0" borderId="8" xfId="0" applyBorder="1" applyAlignment="1">
      <alignment vertical="center"/>
    </xf>
    <xf numFmtId="0" fontId="0" fillId="0" borderId="6" xfId="0" applyBorder="1" applyAlignment="1">
      <alignment horizontal="left" vertical="center"/>
    </xf>
    <xf numFmtId="0" fontId="0" fillId="0" borderId="9" xfId="0" applyBorder="1" applyAlignment="1">
      <alignment horizontal="left" vertical="center"/>
    </xf>
    <xf numFmtId="0" fontId="0" fillId="0" borderId="6" xfId="0" applyFont="1" applyBorder="1" applyAlignment="1">
      <alignment horizontal="center" vertical="center"/>
    </xf>
    <xf numFmtId="0" fontId="4" fillId="0" borderId="6" xfId="0" applyFont="1" applyBorder="1">
      <alignment vertical="center"/>
    </xf>
    <xf numFmtId="0" fontId="2" fillId="0" borderId="9" xfId="0" applyFont="1" applyBorder="1" applyAlignment="1">
      <alignment vertical="center" wrapText="1"/>
    </xf>
    <xf numFmtId="0" fontId="0" fillId="0" borderId="10" xfId="0" applyBorder="1">
      <alignment vertical="center"/>
    </xf>
    <xf numFmtId="0" fontId="6" fillId="0" borderId="11" xfId="0" applyFont="1" applyBorder="1" applyAlignment="1">
      <alignment horizontal="left" vertical="top"/>
    </xf>
    <xf numFmtId="0" fontId="0" fillId="0" borderId="0" xfId="0" applyBorder="1" applyAlignment="1">
      <alignment vertical="center"/>
    </xf>
    <xf numFmtId="0" fontId="0" fillId="0" borderId="6" xfId="0" applyBorder="1" applyAlignment="1">
      <alignment vertical="center" wrapText="1"/>
    </xf>
    <xf numFmtId="0" fontId="0" fillId="0" borderId="10" xfId="0" applyBorder="1" applyAlignment="1">
      <alignment horizontal="center" vertical="center"/>
    </xf>
    <xf numFmtId="0" fontId="0" fillId="0" borderId="1" xfId="0" applyBorder="1" applyAlignment="1">
      <alignment horizontal="center" vertical="center"/>
    </xf>
    <xf numFmtId="0" fontId="0" fillId="0" borderId="12" xfId="0" applyFont="1" applyBorder="1" applyAlignment="1">
      <alignment horizontal="center" vertical="center"/>
    </xf>
    <xf numFmtId="0" fontId="2" fillId="0" borderId="1" xfId="0" applyFont="1" applyBorder="1" applyAlignment="1">
      <alignment vertical="center"/>
    </xf>
    <xf numFmtId="0" fontId="6" fillId="0" borderId="13" xfId="0" applyFont="1" applyBorder="1" applyAlignment="1">
      <alignment horizontal="left" vertical="top"/>
    </xf>
    <xf numFmtId="0" fontId="0" fillId="0" borderId="14" xfId="0" applyBorder="1" applyAlignment="1">
      <alignment vertical="center"/>
    </xf>
    <xf numFmtId="0" fontId="0" fillId="0" borderId="9" xfId="0" applyBorder="1" applyAlignment="1">
      <alignment vertical="center"/>
    </xf>
    <xf numFmtId="0" fontId="0" fillId="0" borderId="10" xfId="0" applyBorder="1" applyAlignment="1">
      <alignment vertical="center" wrapText="1"/>
    </xf>
    <xf numFmtId="0" fontId="0" fillId="0" borderId="6" xfId="0" applyFont="1" applyBorder="1" applyAlignment="1">
      <alignment vertical="center"/>
    </xf>
    <xf numFmtId="0" fontId="0" fillId="0" borderId="10" xfId="0" applyFont="1" applyBorder="1" applyAlignment="1">
      <alignment vertical="center"/>
    </xf>
    <xf numFmtId="0" fontId="0" fillId="0" borderId="12" xfId="0" applyBorder="1">
      <alignment vertical="center"/>
    </xf>
    <xf numFmtId="0" fontId="0" fillId="0" borderId="3" xfId="0" applyBorder="1" applyAlignment="1">
      <alignment vertical="center"/>
    </xf>
    <xf numFmtId="0" fontId="0" fillId="0" borderId="1" xfId="0" applyBorder="1" applyAlignment="1">
      <alignment vertical="center"/>
    </xf>
    <xf numFmtId="0" fontId="2" fillId="0" borderId="6" xfId="0" applyFont="1" applyBorder="1" applyAlignment="1">
      <alignment horizontal="center" vertical="center" wrapText="1"/>
    </xf>
    <xf numFmtId="0" fontId="7" fillId="0" borderId="2" xfId="0" applyFont="1" applyBorder="1" applyAlignment="1">
      <alignment horizontal="center" vertical="center" wrapText="1"/>
    </xf>
    <xf numFmtId="0" fontId="0" fillId="0" borderId="15" xfId="0" applyBorder="1" applyAlignment="1">
      <alignment vertical="center"/>
    </xf>
    <xf numFmtId="0" fontId="0" fillId="0" borderId="12" xfId="0" applyBorder="1" applyAlignment="1">
      <alignment vertical="center" wrapText="1"/>
    </xf>
    <xf numFmtId="0" fontId="0" fillId="0" borderId="12" xfId="0" applyBorder="1" applyAlignment="1">
      <alignment vertical="center"/>
    </xf>
    <xf numFmtId="0" fontId="0" fillId="0" borderId="15" xfId="0" applyBorder="1" applyAlignment="1">
      <alignment horizontal="right" vertical="center"/>
    </xf>
    <xf numFmtId="0" fontId="2" fillId="0" borderId="12" xfId="0" applyFont="1" applyBorder="1" applyAlignment="1">
      <alignment horizontal="center" vertical="center"/>
    </xf>
    <xf numFmtId="0" fontId="0" fillId="0" borderId="2" xfId="0" applyBorder="1" applyAlignment="1">
      <alignment vertical="center"/>
    </xf>
    <xf numFmtId="0" fontId="0" fillId="0" borderId="12" xfId="0" applyBorder="1" applyAlignment="1">
      <alignment horizontal="right" vertical="center"/>
    </xf>
    <xf numFmtId="0" fontId="0" fillId="0" borderId="15" xfId="0" applyBorder="1">
      <alignment vertical="center"/>
    </xf>
    <xf numFmtId="0" fontId="0" fillId="0" borderId="13" xfId="0" applyBorder="1" applyAlignment="1">
      <alignment vertical="center"/>
    </xf>
    <xf numFmtId="0" fontId="0" fillId="0" borderId="2" xfId="0" applyBorder="1" applyAlignment="1">
      <alignment horizontal="left" vertical="center"/>
    </xf>
    <xf numFmtId="38" fontId="0" fillId="0" borderId="12" xfId="1" applyFont="1" applyBorder="1">
      <alignment vertical="center"/>
    </xf>
    <xf numFmtId="0" fontId="2" fillId="0" borderId="15" xfId="0" applyFont="1" applyBorder="1" applyAlignment="1">
      <alignment vertical="center"/>
    </xf>
    <xf numFmtId="0" fontId="9" fillId="0" borderId="2" xfId="0" applyFont="1" applyBorder="1" applyAlignment="1">
      <alignment horizontal="center" vertical="center"/>
    </xf>
    <xf numFmtId="0" fontId="9" fillId="0" borderId="0" xfId="0" applyFont="1" applyBorder="1" applyAlignment="1">
      <alignment horizontal="center" vertical="center"/>
    </xf>
    <xf numFmtId="0" fontId="10" fillId="0" borderId="0" xfId="0" applyFont="1" applyBorder="1" applyAlignment="1">
      <alignment horizontal="left" vertical="center"/>
    </xf>
    <xf numFmtId="0" fontId="11" fillId="0" borderId="0" xfId="0" applyFont="1">
      <alignment vertical="center"/>
    </xf>
    <xf numFmtId="0" fontId="9"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9" fillId="0" borderId="8" xfId="0" applyFont="1" applyBorder="1" applyAlignment="1">
      <alignment horizontal="center" vertical="center"/>
    </xf>
    <xf numFmtId="0" fontId="12" fillId="0" borderId="0" xfId="0" applyFont="1">
      <alignment vertical="center"/>
    </xf>
    <xf numFmtId="0" fontId="11" fillId="0" borderId="0" xfId="0" applyFont="1" applyAlignment="1">
      <alignment vertical="top" wrapText="1"/>
    </xf>
    <xf numFmtId="0" fontId="9" fillId="0" borderId="0" xfId="0" applyFont="1">
      <alignment vertical="center"/>
    </xf>
    <xf numFmtId="0" fontId="9" fillId="0" borderId="2" xfId="0" applyFont="1" applyBorder="1" applyAlignment="1">
      <alignment vertical="center" wrapText="1"/>
    </xf>
    <xf numFmtId="0" fontId="9" fillId="0" borderId="0" xfId="0" applyFont="1" applyBorder="1" applyAlignment="1">
      <alignment vertical="center" wrapText="1"/>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9" fillId="0" borderId="0" xfId="0" applyFont="1" applyAlignment="1">
      <alignment vertical="top" wrapText="1"/>
    </xf>
    <xf numFmtId="0" fontId="9" fillId="0" borderId="0" xfId="0" applyFont="1" applyAlignment="1">
      <alignment vertical="center"/>
    </xf>
    <xf numFmtId="0" fontId="9" fillId="0" borderId="5" xfId="0" applyFont="1" applyBorder="1" applyAlignment="1">
      <alignment vertical="center" wrapText="1"/>
    </xf>
    <xf numFmtId="0" fontId="9" fillId="0" borderId="4" xfId="0" applyFont="1" applyBorder="1" applyAlignment="1">
      <alignment vertical="center" wrapText="1"/>
    </xf>
    <xf numFmtId="0" fontId="9" fillId="0" borderId="3" xfId="0" applyFont="1" applyBorder="1" applyAlignment="1">
      <alignment vertical="center" wrapText="1"/>
    </xf>
    <xf numFmtId="0" fontId="9" fillId="0" borderId="2" xfId="0" applyFont="1" applyBorder="1">
      <alignment vertical="center"/>
    </xf>
    <xf numFmtId="0" fontId="9" fillId="0" borderId="0" xfId="0" applyFont="1" applyBorder="1">
      <alignment vertical="center"/>
    </xf>
    <xf numFmtId="0" fontId="9" fillId="0" borderId="7" xfId="0" applyFont="1" applyFill="1" applyBorder="1" applyAlignment="1">
      <alignment vertical="center"/>
    </xf>
    <xf numFmtId="0" fontId="9" fillId="0" borderId="8" xfId="0" applyFont="1" applyFill="1" applyBorder="1" applyAlignment="1">
      <alignment vertical="center"/>
    </xf>
    <xf numFmtId="0" fontId="9" fillId="0" borderId="9" xfId="0" applyFont="1" applyFill="1" applyBorder="1" applyAlignment="1">
      <alignment vertical="center"/>
    </xf>
    <xf numFmtId="0" fontId="9" fillId="0" borderId="8" xfId="0" applyFont="1" applyFill="1" applyBorder="1" applyAlignment="1">
      <alignment vertical="top"/>
    </xf>
    <xf numFmtId="0" fontId="9" fillId="0" borderId="5" xfId="0" applyFont="1" applyBorder="1" applyAlignment="1">
      <alignment horizontal="center" vertical="center"/>
    </xf>
    <xf numFmtId="0" fontId="9" fillId="0" borderId="4" xfId="0" applyFont="1" applyBorder="1" applyAlignment="1">
      <alignment horizontal="center" vertical="center"/>
    </xf>
    <xf numFmtId="0" fontId="9" fillId="0" borderId="3" xfId="0" applyFont="1" applyBorder="1" applyAlignment="1">
      <alignment horizontal="center" vertical="center"/>
    </xf>
    <xf numFmtId="0" fontId="12" fillId="0" borderId="13" xfId="0" applyFont="1" applyBorder="1">
      <alignment vertical="center"/>
    </xf>
    <xf numFmtId="0" fontId="12" fillId="0" borderId="14" xfId="0" applyFont="1" applyBorder="1">
      <alignment vertical="center"/>
    </xf>
    <xf numFmtId="0" fontId="12" fillId="0" borderId="15" xfId="0" applyFont="1" applyBorder="1">
      <alignment vertical="center"/>
    </xf>
    <xf numFmtId="0" fontId="9" fillId="0" borderId="2" xfId="0" applyFont="1" applyBorder="1" applyAlignment="1">
      <alignment vertical="center"/>
    </xf>
    <xf numFmtId="0" fontId="9" fillId="0" borderId="3" xfId="0" applyFont="1" applyBorder="1" applyAlignment="1">
      <alignment horizontal="center" vertical="center" wrapText="1"/>
    </xf>
    <xf numFmtId="0" fontId="5" fillId="0" borderId="9" xfId="0" applyFont="1" applyBorder="1" applyAlignment="1">
      <alignment vertical="center" wrapText="1"/>
    </xf>
    <xf numFmtId="0" fontId="5" fillId="0" borderId="1" xfId="0" applyFont="1" applyBorder="1" applyAlignment="1">
      <alignment vertical="center"/>
    </xf>
    <xf numFmtId="0" fontId="5" fillId="0" borderId="15" xfId="0" applyFont="1" applyBorder="1" applyAlignment="1">
      <alignment vertical="center"/>
    </xf>
    <xf numFmtId="0" fontId="7" fillId="0" borderId="0" xfId="0" applyFont="1">
      <alignment vertical="center"/>
    </xf>
    <xf numFmtId="14" fontId="7" fillId="0" borderId="0" xfId="0" applyNumberFormat="1" applyFont="1" applyAlignment="1">
      <alignment vertical="center"/>
    </xf>
    <xf numFmtId="0" fontId="7" fillId="0" borderId="0" xfId="0" applyFont="1" applyAlignment="1">
      <alignment horizontal="center" vertical="center"/>
    </xf>
    <xf numFmtId="0" fontId="13" fillId="0" borderId="0" xfId="0" applyFont="1" applyAlignment="1">
      <alignment horizontal="center" vertical="center"/>
    </xf>
    <xf numFmtId="176" fontId="7" fillId="0" borderId="0" xfId="0" applyNumberFormat="1" applyFont="1">
      <alignment vertical="center"/>
    </xf>
    <xf numFmtId="14" fontId="7" fillId="0" borderId="0" xfId="0" applyNumberFormat="1" applyFont="1">
      <alignment vertical="center"/>
    </xf>
    <xf numFmtId="177" fontId="7" fillId="0" borderId="0" xfId="0" applyNumberFormat="1" applyFont="1">
      <alignment vertical="center"/>
    </xf>
    <xf numFmtId="49" fontId="7" fillId="0" borderId="0" xfId="0" applyNumberFormat="1" applyFont="1">
      <alignment vertical="center"/>
    </xf>
    <xf numFmtId="0" fontId="0" fillId="0" borderId="0" xfId="0" applyFont="1">
      <alignment vertical="center"/>
    </xf>
    <xf numFmtId="0" fontId="14" fillId="0" borderId="2" xfId="0" applyFont="1" applyBorder="1" applyAlignment="1">
      <alignment horizontal="center" vertical="center" wrapText="1"/>
    </xf>
    <xf numFmtId="0" fontId="14" fillId="0" borderId="4" xfId="0" applyFont="1" applyFill="1" applyBorder="1" applyAlignment="1">
      <alignment vertical="center" wrapText="1"/>
    </xf>
    <xf numFmtId="0" fontId="14" fillId="0" borderId="2" xfId="0" applyFont="1" applyFill="1" applyBorder="1" applyAlignment="1">
      <alignment vertical="center" wrapText="1"/>
    </xf>
    <xf numFmtId="0" fontId="14" fillId="0" borderId="4" xfId="0" applyFont="1" applyFill="1" applyBorder="1" applyAlignment="1">
      <alignment horizontal="center" vertical="center" wrapText="1"/>
    </xf>
    <xf numFmtId="0" fontId="14" fillId="0" borderId="2" xfId="0" applyFont="1" applyBorder="1" applyAlignment="1">
      <alignment horizontal="center" vertical="center" wrapText="1" shrinkToFit="1"/>
    </xf>
    <xf numFmtId="0" fontId="14" fillId="0" borderId="4" xfId="0" applyFont="1" applyFill="1" applyBorder="1" applyAlignment="1">
      <alignment vertical="center" wrapText="1" shrinkToFit="1"/>
    </xf>
    <xf numFmtId="0" fontId="14" fillId="0" borderId="2" xfId="0" applyFont="1" applyFill="1" applyBorder="1" applyAlignment="1">
      <alignment vertical="center" wrapText="1" shrinkToFit="1"/>
    </xf>
    <xf numFmtId="0" fontId="14" fillId="0" borderId="5" xfId="0" applyFont="1" applyFill="1" applyBorder="1" applyAlignment="1">
      <alignment vertical="center" wrapText="1" shrinkToFit="1"/>
    </xf>
    <xf numFmtId="0" fontId="0" fillId="0" borderId="3" xfId="0" applyFont="1" applyBorder="1">
      <alignment vertical="center"/>
    </xf>
    <xf numFmtId="0" fontId="0" fillId="0" borderId="2" xfId="0" applyFont="1" applyBorder="1">
      <alignment vertical="center"/>
    </xf>
    <xf numFmtId="0" fontId="0" fillId="0" borderId="2" xfId="0" applyBorder="1">
      <alignment vertical="center"/>
    </xf>
    <xf numFmtId="0" fontId="14" fillId="2" borderId="2" xfId="0" applyFont="1" applyFill="1" applyBorder="1" applyAlignment="1">
      <alignment vertical="center" wrapText="1"/>
    </xf>
    <xf numFmtId="0" fontId="15" fillId="2" borderId="2" xfId="0" applyFont="1" applyFill="1" applyBorder="1" applyAlignment="1">
      <alignment vertical="center" wrapText="1"/>
    </xf>
    <xf numFmtId="0" fontId="14" fillId="0" borderId="0" xfId="0" applyFont="1">
      <alignment vertical="center"/>
    </xf>
    <xf numFmtId="0" fontId="14" fillId="0" borderId="0" xfId="0" applyFont="1" applyFill="1" applyBorder="1" applyAlignment="1">
      <alignment vertical="center"/>
    </xf>
    <xf numFmtId="0" fontId="14" fillId="2" borderId="0" xfId="0" applyFont="1" applyFill="1" applyBorder="1" applyAlignment="1">
      <alignment vertical="center"/>
    </xf>
    <xf numFmtId="0" fontId="15" fillId="2" borderId="0" xfId="0" applyFont="1" applyFill="1" applyBorder="1" applyAlignment="1">
      <alignment vertical="center"/>
    </xf>
    <xf numFmtId="0" fontId="16" fillId="0" borderId="0" xfId="0" applyFont="1">
      <alignment vertical="center"/>
    </xf>
    <xf numFmtId="38" fontId="7" fillId="0" borderId="0" xfId="1" applyFont="1" applyFill="1" applyBorder="1" applyAlignment="1">
      <alignment vertical="center"/>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theme" Target="theme/theme1.xml" /><Relationship Id="rId11" Type="http://schemas.openxmlformats.org/officeDocument/2006/relationships/sharedStrings" Target="sharedStrings.xml" /><Relationship Id="rId12"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vmlDrawing" Target="../drawings/vmlDrawing1.vml" /><Relationship Id="rId3" Type="http://schemas.openxmlformats.org/officeDocument/2006/relationships/comments" Target="../comments1.xml"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 Id="rId2" Type="http://schemas.openxmlformats.org/officeDocument/2006/relationships/vmlDrawing" Target="../drawings/vmlDrawing2.vml" /><Relationship Id="rId3" Type="http://schemas.openxmlformats.org/officeDocument/2006/relationships/comments" Target="../comments2.xml"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 Id="rId2" Type="http://schemas.openxmlformats.org/officeDocument/2006/relationships/vmlDrawing" Target="../drawings/vmlDrawing3.vml" /><Relationship Id="rId3" Type="http://schemas.openxmlformats.org/officeDocument/2006/relationships/comments" Target="../comments3.xml"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 Id="rId2" Type="http://schemas.openxmlformats.org/officeDocument/2006/relationships/vmlDrawing" Target="../drawings/vmlDrawing4.vml" /><Relationship Id="rId3" Type="http://schemas.openxmlformats.org/officeDocument/2006/relationships/comments" Target="../comments4.xml"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 Id="rId2" Type="http://schemas.openxmlformats.org/officeDocument/2006/relationships/vmlDrawing" Target="../drawings/vmlDrawing5.vml" /><Relationship Id="rId3" Type="http://schemas.openxmlformats.org/officeDocument/2006/relationships/comments" Target="../comments5.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FF00"/>
  </sheetPr>
  <dimension ref="A1:Q26"/>
  <sheetViews>
    <sheetView tabSelected="1" view="pageBreakPreview" zoomScale="85" zoomScaleSheetLayoutView="85" workbookViewId="0"/>
  </sheetViews>
  <sheetFormatPr defaultRowHeight="13.5"/>
  <cols>
    <col min="1" max="1" width="16.125" customWidth="1"/>
    <col min="8" max="8" width="18.875" customWidth="1"/>
  </cols>
  <sheetData>
    <row r="1" spans="1:17" ht="22.5" customHeight="1">
      <c r="A1" s="1" t="s">
        <v>564</v>
      </c>
      <c r="D1" s="1"/>
      <c r="H1" s="3" t="s">
        <v>565</v>
      </c>
    </row>
    <row r="2" spans="1:17" ht="30.75" customHeight="1">
      <c r="A2" s="2" t="s">
        <v>84</v>
      </c>
      <c r="B2" s="2"/>
      <c r="C2" s="2"/>
      <c r="D2" s="2"/>
      <c r="E2" s="2"/>
      <c r="F2" s="2"/>
      <c r="G2" s="2"/>
      <c r="H2" s="2"/>
    </row>
    <row r="3" spans="1:17" ht="38.1" customHeight="1">
      <c r="A3" s="3" t="s">
        <v>1</v>
      </c>
      <c r="B3" s="14"/>
      <c r="C3" s="23"/>
      <c r="D3" s="23"/>
      <c r="E3" s="23"/>
      <c r="F3" s="23"/>
      <c r="G3" s="23"/>
      <c r="H3" s="37"/>
    </row>
    <row r="4" spans="1:17" ht="38.1" customHeight="1">
      <c r="A4" s="4" t="s">
        <v>511</v>
      </c>
      <c r="B4" s="14"/>
      <c r="C4" s="23"/>
      <c r="D4" s="23"/>
      <c r="E4" s="37"/>
      <c r="F4" s="23"/>
      <c r="G4" s="23"/>
      <c r="H4" s="37"/>
    </row>
    <row r="5" spans="1:17" ht="38.1" customHeight="1">
      <c r="A5" s="3" t="s">
        <v>126</v>
      </c>
      <c r="B5" s="14" t="s">
        <v>130</v>
      </c>
      <c r="C5" s="23"/>
      <c r="D5" s="23"/>
      <c r="E5" s="23"/>
      <c r="F5" s="23" t="s">
        <v>141</v>
      </c>
      <c r="G5" s="23"/>
      <c r="H5" s="37"/>
    </row>
    <row r="6" spans="1:17" ht="30" customHeight="1">
      <c r="A6" s="5" t="s">
        <v>79</v>
      </c>
      <c r="B6" s="15"/>
      <c r="C6" s="15"/>
      <c r="D6" s="15"/>
      <c r="E6" s="15"/>
      <c r="F6" s="15"/>
      <c r="G6" s="15"/>
      <c r="H6" s="15"/>
    </row>
    <row r="7" spans="1:17" ht="15" customHeight="1">
      <c r="A7" s="6" t="s">
        <v>132</v>
      </c>
      <c r="B7" s="16"/>
      <c r="C7" s="24"/>
      <c r="D7" s="31"/>
      <c r="E7" s="3" t="s">
        <v>80</v>
      </c>
      <c r="F7" s="41" t="s">
        <v>116</v>
      </c>
      <c r="G7" s="47" t="s">
        <v>104</v>
      </c>
      <c r="H7" s="47" t="s">
        <v>65</v>
      </c>
    </row>
    <row r="8" spans="1:17" ht="24.95" customHeight="1">
      <c r="A8" s="7" t="s">
        <v>119</v>
      </c>
      <c r="B8" s="17"/>
      <c r="C8" s="25"/>
      <c r="D8" s="32"/>
      <c r="E8" s="38"/>
      <c r="F8" s="38"/>
      <c r="G8" s="38"/>
      <c r="H8" s="38"/>
    </row>
    <row r="9" spans="1:17" ht="38.1" customHeight="1">
      <c r="A9" s="3" t="s">
        <v>121</v>
      </c>
      <c r="B9" s="14" t="s">
        <v>22</v>
      </c>
      <c r="C9" s="23"/>
      <c r="D9" s="23"/>
      <c r="E9" s="23"/>
      <c r="F9" s="23"/>
      <c r="G9" s="23"/>
      <c r="H9" s="37"/>
    </row>
    <row r="10" spans="1:17" ht="38.1" customHeight="1">
      <c r="A10" s="3" t="s">
        <v>76</v>
      </c>
      <c r="B10" s="14"/>
      <c r="C10" s="23"/>
      <c r="D10" s="23"/>
      <c r="E10" s="23"/>
      <c r="F10" s="23"/>
      <c r="G10" s="23"/>
      <c r="H10" s="37"/>
    </row>
    <row r="11" spans="1:17" ht="15" customHeight="1">
      <c r="A11" s="8" t="s">
        <v>25</v>
      </c>
      <c r="B11" s="8" t="s">
        <v>16</v>
      </c>
      <c r="C11" s="6" t="s">
        <v>132</v>
      </c>
      <c r="D11" s="16"/>
      <c r="E11" s="24"/>
      <c r="F11" s="31"/>
      <c r="G11" s="8" t="s">
        <v>110</v>
      </c>
      <c r="H11" s="38"/>
    </row>
    <row r="12" spans="1:17" ht="23.1" customHeight="1">
      <c r="A12" s="7"/>
      <c r="B12" s="7"/>
      <c r="C12" s="7" t="s">
        <v>119</v>
      </c>
      <c r="D12" s="33"/>
      <c r="E12" s="39"/>
      <c r="F12" s="42"/>
      <c r="G12" s="7"/>
      <c r="H12" s="13"/>
    </row>
    <row r="13" spans="1:17" ht="38.1" customHeight="1">
      <c r="A13" s="3" t="s">
        <v>121</v>
      </c>
      <c r="B13" s="14"/>
      <c r="C13" s="23"/>
      <c r="D13" s="23"/>
      <c r="E13" s="23"/>
      <c r="F13" s="23"/>
      <c r="G13" s="23"/>
      <c r="H13" s="37"/>
      <c r="L13" s="25"/>
      <c r="M13" s="25"/>
      <c r="N13" s="25"/>
      <c r="O13" s="25"/>
      <c r="P13" s="25"/>
      <c r="Q13" s="25"/>
    </row>
    <row r="14" spans="1:17" ht="30" customHeight="1">
      <c r="A14" s="9" t="s">
        <v>114</v>
      </c>
    </row>
    <row r="15" spans="1:17" ht="38.1" customHeight="1">
      <c r="A15" s="3" t="s">
        <v>51</v>
      </c>
      <c r="B15" s="3" t="s">
        <v>127</v>
      </c>
      <c r="C15" s="26" t="s">
        <v>323</v>
      </c>
      <c r="D15" s="34"/>
      <c r="E15" s="34"/>
      <c r="F15" s="43"/>
      <c r="G15" s="34" t="s">
        <v>508</v>
      </c>
      <c r="H15" s="44"/>
    </row>
    <row r="16" spans="1:17" ht="18.95" customHeight="1">
      <c r="A16" s="8" t="s">
        <v>115</v>
      </c>
      <c r="B16" s="8" t="s">
        <v>16</v>
      </c>
      <c r="C16" s="3" t="s">
        <v>93</v>
      </c>
      <c r="D16" s="23" t="s">
        <v>466</v>
      </c>
      <c r="E16" s="23"/>
      <c r="F16" s="23"/>
      <c r="G16" s="23"/>
      <c r="H16" s="48" t="s">
        <v>478</v>
      </c>
    </row>
    <row r="17" spans="1:9" ht="18.95" customHeight="1">
      <c r="A17" s="10"/>
      <c r="B17" s="7"/>
      <c r="C17" s="3" t="s">
        <v>122</v>
      </c>
      <c r="D17" s="20" t="s">
        <v>479</v>
      </c>
      <c r="E17" s="27"/>
      <c r="F17" s="15" t="s">
        <v>124</v>
      </c>
      <c r="G17" s="28" t="s">
        <v>123</v>
      </c>
      <c r="H17" s="49" t="s">
        <v>128</v>
      </c>
    </row>
    <row r="18" spans="1:9" ht="18.95" customHeight="1">
      <c r="A18" s="7"/>
      <c r="B18" s="18" t="s">
        <v>340</v>
      </c>
      <c r="C18" s="27"/>
      <c r="D18" s="29"/>
      <c r="E18" s="20" t="s">
        <v>491</v>
      </c>
      <c r="F18" s="44"/>
      <c r="G18" s="36" t="s">
        <v>507</v>
      </c>
      <c r="H18" s="50"/>
    </row>
    <row r="19" spans="1:9" ht="38.1" customHeight="1">
      <c r="A19" s="3" t="s">
        <v>46</v>
      </c>
      <c r="B19" s="19" t="s">
        <v>32</v>
      </c>
      <c r="C19" s="28"/>
      <c r="D19" s="4" t="s">
        <v>481</v>
      </c>
      <c r="E19" s="3" t="s">
        <v>127</v>
      </c>
      <c r="F19" s="45" t="s">
        <v>83</v>
      </c>
      <c r="G19" s="14" t="s">
        <v>199</v>
      </c>
      <c r="H19" s="51" t="s">
        <v>509</v>
      </c>
      <c r="I19" t="s">
        <v>294</v>
      </c>
    </row>
    <row r="20" spans="1:9" ht="38.1" customHeight="1">
      <c r="A20" s="11" t="s">
        <v>467</v>
      </c>
      <c r="B20" s="14" t="s">
        <v>89</v>
      </c>
      <c r="C20" s="23"/>
      <c r="D20" s="23"/>
      <c r="E20" s="40" t="s">
        <v>179</v>
      </c>
      <c r="F20" s="46"/>
      <c r="G20" s="35" t="s">
        <v>23</v>
      </c>
      <c r="H20" s="44"/>
    </row>
    <row r="21" spans="1:9" ht="38.1" customHeight="1">
      <c r="A21" s="11" t="s">
        <v>134</v>
      </c>
      <c r="B21" s="20" t="s">
        <v>16</v>
      </c>
      <c r="C21" s="29"/>
      <c r="D21" s="35" t="s">
        <v>183</v>
      </c>
      <c r="E21" s="36"/>
      <c r="F21" s="36"/>
      <c r="G21" s="36"/>
      <c r="H21" s="44"/>
    </row>
    <row r="22" spans="1:9" ht="38.1" customHeight="1">
      <c r="A22" s="11" t="s">
        <v>551</v>
      </c>
      <c r="B22" s="20"/>
      <c r="C22" s="27"/>
      <c r="D22" s="36"/>
      <c r="E22" s="36"/>
      <c r="F22" s="36"/>
      <c r="G22" s="36"/>
      <c r="H22" s="44"/>
    </row>
    <row r="23" spans="1:9" ht="50.1" customHeight="1">
      <c r="A23" s="4" t="s">
        <v>221</v>
      </c>
      <c r="B23" s="14"/>
      <c r="C23" s="23"/>
      <c r="D23" s="23"/>
      <c r="E23" s="23"/>
      <c r="F23" s="23"/>
      <c r="G23" s="23"/>
      <c r="H23" s="52"/>
    </row>
    <row r="24" spans="1:9" ht="24.95" customHeight="1"/>
    <row r="25" spans="1:9" ht="30" customHeight="1">
      <c r="A25" s="12" t="s">
        <v>0</v>
      </c>
      <c r="B25" s="21" t="s">
        <v>202</v>
      </c>
      <c r="C25" s="23"/>
      <c r="D25" s="23"/>
      <c r="E25" s="23"/>
      <c r="F25" s="23"/>
      <c r="G25" s="23"/>
      <c r="H25" s="37"/>
    </row>
    <row r="26" spans="1:9" ht="57.95" customHeight="1">
      <c r="A26" s="13"/>
      <c r="B26" s="22" t="s">
        <v>512</v>
      </c>
      <c r="C26" s="30"/>
      <c r="D26" s="30"/>
      <c r="E26" s="30"/>
      <c r="F26" s="30"/>
      <c r="G26" s="30"/>
      <c r="H26" s="53"/>
    </row>
    <row r="27" spans="1:9" ht="24.95" customHeight="1"/>
    <row r="28" spans="1:9" ht="24.95" customHeight="1"/>
    <row r="29" spans="1:9" ht="24.95" customHeight="1"/>
    <row r="30" spans="1:9" ht="24.95" customHeight="1"/>
  </sheetData>
  <mergeCells count="26">
    <mergeCell ref="A2:H2"/>
    <mergeCell ref="B7:D7"/>
    <mergeCell ref="B8:D8"/>
    <mergeCell ref="D11:F11"/>
    <mergeCell ref="D12:F12"/>
    <mergeCell ref="C15:F15"/>
    <mergeCell ref="G15:H15"/>
    <mergeCell ref="D17:E17"/>
    <mergeCell ref="E18:F18"/>
    <mergeCell ref="G18:H18"/>
    <mergeCell ref="E20:F20"/>
    <mergeCell ref="G20:H20"/>
    <mergeCell ref="B21:C21"/>
    <mergeCell ref="D21:H21"/>
    <mergeCell ref="B26:H26"/>
    <mergeCell ref="E7:E8"/>
    <mergeCell ref="F7:F8"/>
    <mergeCell ref="G7:G8"/>
    <mergeCell ref="H7:H8"/>
    <mergeCell ref="A11:A12"/>
    <mergeCell ref="B11:B12"/>
    <mergeCell ref="G11:G12"/>
    <mergeCell ref="H11:H12"/>
    <mergeCell ref="A16:A18"/>
    <mergeCell ref="B16:B17"/>
    <mergeCell ref="A25:A26"/>
  </mergeCells>
  <phoneticPr fontId="1"/>
  <printOptions horizontalCentered="1" verticalCentered="1"/>
  <pageMargins left="0.23622047244094488" right="0.23622047244094488" top="0.39370078740157477" bottom="0.39370078740157477" header="0.31496062992125984" footer="0.31496062992125984"/>
  <pageSetup paperSize="9"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FF00"/>
  </sheetPr>
  <dimension ref="A1:E39"/>
  <sheetViews>
    <sheetView topLeftCell="A10" workbookViewId="0">
      <selection sqref="A1:E39"/>
    </sheetView>
  </sheetViews>
  <sheetFormatPr defaultRowHeight="13.5"/>
  <cols>
    <col min="1" max="1" width="4.375" customWidth="1"/>
    <col min="2" max="2" width="14.625" customWidth="1"/>
    <col min="3" max="3" width="42.125" customWidth="1"/>
    <col min="4" max="4" width="9.875" customWidth="1"/>
    <col min="5" max="5" width="19.375" customWidth="1"/>
  </cols>
  <sheetData>
    <row r="1" spans="1:5">
      <c r="A1" s="54" t="s">
        <v>5</v>
      </c>
      <c r="B1" s="54"/>
      <c r="C1" s="54" t="s">
        <v>15</v>
      </c>
      <c r="D1" s="54"/>
      <c r="E1" s="54" t="s">
        <v>36</v>
      </c>
    </row>
    <row r="2" spans="1:5">
      <c r="A2" s="54"/>
      <c r="B2" s="54"/>
      <c r="C2" s="54" t="s">
        <v>17</v>
      </c>
      <c r="D2" s="54" t="s">
        <v>20</v>
      </c>
      <c r="E2" s="87"/>
    </row>
    <row r="3" spans="1:5" ht="23.1" customHeight="1">
      <c r="A3" s="54">
        <v>1</v>
      </c>
      <c r="B3" s="65" t="s">
        <v>30</v>
      </c>
      <c r="C3" s="72" t="s">
        <v>30</v>
      </c>
      <c r="D3" s="81" t="s">
        <v>38</v>
      </c>
      <c r="E3" s="83" t="s">
        <v>31</v>
      </c>
    </row>
    <row r="4" spans="1:5" ht="23.1" customHeight="1">
      <c r="A4" s="54"/>
      <c r="B4" s="65"/>
      <c r="C4" s="72" t="s">
        <v>26</v>
      </c>
      <c r="D4" s="81" t="s">
        <v>41</v>
      </c>
      <c r="E4" s="81"/>
    </row>
    <row r="5" spans="1:5" ht="23.1" customHeight="1">
      <c r="A5" s="54"/>
      <c r="B5" s="65"/>
      <c r="C5" s="73" t="s">
        <v>66</v>
      </c>
      <c r="D5" s="82" t="s">
        <v>48</v>
      </c>
      <c r="E5" s="82"/>
    </row>
    <row r="6" spans="1:5" ht="32.25" customHeight="1">
      <c r="A6" s="54">
        <v>2</v>
      </c>
      <c r="B6" s="65" t="s">
        <v>53</v>
      </c>
      <c r="C6" s="74" t="s">
        <v>476</v>
      </c>
      <c r="D6" s="83" t="s">
        <v>3</v>
      </c>
      <c r="E6" s="88" t="s">
        <v>566</v>
      </c>
    </row>
    <row r="7" spans="1:5" ht="23.1" customHeight="1">
      <c r="A7" s="54"/>
      <c r="B7" s="65"/>
      <c r="C7" s="72" t="s">
        <v>69</v>
      </c>
      <c r="D7" s="81" t="s">
        <v>136</v>
      </c>
      <c r="E7" s="81"/>
    </row>
    <row r="8" spans="1:5" ht="23.1" customHeight="1">
      <c r="A8" s="54"/>
      <c r="B8" s="65"/>
      <c r="C8" s="72" t="s">
        <v>55</v>
      </c>
      <c r="D8" s="81" t="s">
        <v>137</v>
      </c>
      <c r="E8" s="81"/>
    </row>
    <row r="9" spans="1:5" ht="23.1" customHeight="1">
      <c r="A9" s="54"/>
      <c r="B9" s="65"/>
      <c r="C9" s="72" t="s">
        <v>8</v>
      </c>
      <c r="D9" s="81" t="s">
        <v>140</v>
      </c>
      <c r="E9" s="81"/>
    </row>
    <row r="10" spans="1:5" ht="23.1" customHeight="1">
      <c r="A10" s="54"/>
      <c r="B10" s="65"/>
      <c r="C10" s="73" t="s">
        <v>57</v>
      </c>
      <c r="D10" s="82"/>
      <c r="E10" s="82"/>
    </row>
    <row r="11" spans="1:5" ht="23.1" customHeight="1">
      <c r="A11" s="54">
        <v>3</v>
      </c>
      <c r="B11" s="65" t="s">
        <v>28</v>
      </c>
      <c r="C11" s="74" t="s">
        <v>44</v>
      </c>
      <c r="D11" s="83" t="s">
        <v>81</v>
      </c>
      <c r="E11" s="88" t="s">
        <v>567</v>
      </c>
    </row>
    <row r="12" spans="1:5" ht="23.1" customHeight="1">
      <c r="A12" s="54"/>
      <c r="B12" s="65"/>
      <c r="C12" s="72" t="s">
        <v>70</v>
      </c>
      <c r="D12" s="81" t="s">
        <v>86</v>
      </c>
      <c r="E12" s="81"/>
    </row>
    <row r="13" spans="1:5" ht="23.1" customHeight="1">
      <c r="A13" s="54"/>
      <c r="B13" s="65"/>
      <c r="C13" s="72" t="s">
        <v>71</v>
      </c>
      <c r="D13" s="81" t="s">
        <v>87</v>
      </c>
      <c r="E13" s="81"/>
    </row>
    <row r="14" spans="1:5" ht="23.1" customHeight="1">
      <c r="A14" s="54"/>
      <c r="B14" s="65"/>
      <c r="C14" s="72" t="s">
        <v>270</v>
      </c>
      <c r="D14" s="81" t="s">
        <v>88</v>
      </c>
      <c r="E14" s="81"/>
    </row>
    <row r="15" spans="1:5" ht="23.1" customHeight="1">
      <c r="A15" s="54"/>
      <c r="B15" s="65"/>
      <c r="C15" s="72" t="s">
        <v>77</v>
      </c>
      <c r="D15" s="81" t="s">
        <v>12</v>
      </c>
      <c r="E15" s="81"/>
    </row>
    <row r="16" spans="1:5" ht="23.1" customHeight="1">
      <c r="A16" s="54"/>
      <c r="B16" s="65"/>
      <c r="C16" s="72"/>
      <c r="D16" s="81" t="s">
        <v>91</v>
      </c>
      <c r="E16" s="82"/>
    </row>
    <row r="17" spans="1:5" ht="23.1" customHeight="1">
      <c r="A17" s="54">
        <v>4</v>
      </c>
      <c r="B17" s="65" t="s">
        <v>60</v>
      </c>
      <c r="C17" s="75" t="s">
        <v>96</v>
      </c>
      <c r="D17" s="75"/>
      <c r="E17" s="54" t="s">
        <v>98</v>
      </c>
    </row>
    <row r="18" spans="1:5" ht="18" customHeight="1">
      <c r="A18" s="55"/>
      <c r="B18" s="66"/>
      <c r="C18" s="76"/>
      <c r="D18" s="76"/>
      <c r="E18" s="76"/>
    </row>
    <row r="19" spans="1:5" ht="18" customHeight="1">
      <c r="A19" s="56" t="s">
        <v>363</v>
      </c>
      <c r="B19" s="66"/>
      <c r="C19" s="76"/>
      <c r="D19" s="76"/>
      <c r="E19" s="76"/>
    </row>
    <row r="20" spans="1:5">
      <c r="A20" s="57" t="s">
        <v>235</v>
      </c>
      <c r="B20" s="62"/>
      <c r="C20" s="62"/>
      <c r="D20" s="62"/>
      <c r="E20" s="62"/>
    </row>
    <row r="21" spans="1:5" ht="15.95" customHeight="1">
      <c r="A21" s="58" t="s">
        <v>482</v>
      </c>
      <c r="B21" s="67"/>
      <c r="C21" s="77" t="s">
        <v>468</v>
      </c>
      <c r="D21" s="84"/>
      <c r="E21" s="74" t="s">
        <v>380</v>
      </c>
    </row>
    <row r="22" spans="1:5" ht="15.95" customHeight="1">
      <c r="A22" s="59"/>
      <c r="B22" s="68"/>
      <c r="C22" s="78" t="s">
        <v>222</v>
      </c>
      <c r="D22" s="85"/>
      <c r="E22" s="72"/>
    </row>
    <row r="23" spans="1:5" ht="15.95" customHeight="1">
      <c r="A23" s="60"/>
      <c r="B23" s="69"/>
      <c r="C23" s="79" t="s">
        <v>443</v>
      </c>
      <c r="D23" s="86"/>
      <c r="E23" s="72"/>
    </row>
    <row r="24" spans="1:5" ht="15.95" customHeight="1">
      <c r="A24" s="58" t="s">
        <v>135</v>
      </c>
      <c r="B24" s="67"/>
      <c r="C24" s="77" t="s">
        <v>469</v>
      </c>
      <c r="D24" s="84"/>
      <c r="E24" s="72"/>
    </row>
    <row r="25" spans="1:5" ht="15.95" customHeight="1">
      <c r="A25" s="59"/>
      <c r="B25" s="68"/>
      <c r="C25" s="78" t="s">
        <v>222</v>
      </c>
      <c r="D25" s="85"/>
      <c r="E25" s="72"/>
    </row>
    <row r="26" spans="1:5" ht="15.95" customHeight="1">
      <c r="A26" s="60"/>
      <c r="B26" s="69"/>
      <c r="C26" s="79" t="s">
        <v>322</v>
      </c>
      <c r="D26" s="86"/>
      <c r="E26" s="73"/>
    </row>
    <row r="27" spans="1:5" ht="15.95" customHeight="1">
      <c r="A27" s="58" t="s">
        <v>483</v>
      </c>
      <c r="B27" s="67"/>
      <c r="C27" s="77" t="s">
        <v>470</v>
      </c>
      <c r="D27" s="84"/>
      <c r="E27" s="74" t="s">
        <v>404</v>
      </c>
    </row>
    <row r="28" spans="1:5" ht="15.95" customHeight="1">
      <c r="A28" s="59"/>
      <c r="B28" s="68"/>
      <c r="C28" s="78" t="s">
        <v>42</v>
      </c>
      <c r="D28" s="85"/>
      <c r="E28" s="72"/>
    </row>
    <row r="29" spans="1:5" ht="15.95" customHeight="1">
      <c r="A29" s="60"/>
      <c r="B29" s="69"/>
      <c r="C29" s="79" t="s">
        <v>471</v>
      </c>
      <c r="D29" s="86"/>
      <c r="E29" s="72"/>
    </row>
    <row r="30" spans="1:5" ht="15.95" customHeight="1">
      <c r="A30" s="58" t="s">
        <v>484</v>
      </c>
      <c r="B30" s="67"/>
      <c r="C30" s="77" t="s">
        <v>472</v>
      </c>
      <c r="D30" s="84"/>
      <c r="E30" s="72"/>
    </row>
    <row r="31" spans="1:5" ht="15.95" customHeight="1">
      <c r="A31" s="59"/>
      <c r="B31" s="68"/>
      <c r="C31" s="78" t="s">
        <v>473</v>
      </c>
      <c r="D31" s="85"/>
      <c r="E31" s="72"/>
    </row>
    <row r="32" spans="1:5" ht="15.95" customHeight="1">
      <c r="A32" s="60"/>
      <c r="B32" s="69"/>
      <c r="C32" s="79" t="s">
        <v>103</v>
      </c>
      <c r="D32" s="86"/>
      <c r="E32" s="72"/>
    </row>
    <row r="33" spans="1:5" ht="15.95" customHeight="1">
      <c r="A33" s="61" t="s">
        <v>485</v>
      </c>
      <c r="B33" s="68"/>
      <c r="C33" s="77" t="s">
        <v>474</v>
      </c>
      <c r="D33" s="84"/>
      <c r="E33" s="72"/>
    </row>
    <row r="34" spans="1:5" ht="15.95" customHeight="1">
      <c r="A34" s="59"/>
      <c r="B34" s="68"/>
      <c r="C34" s="80" t="s">
        <v>396</v>
      </c>
      <c r="D34" s="85"/>
      <c r="E34" s="72"/>
    </row>
    <row r="35" spans="1:5" ht="15.95" customHeight="1">
      <c r="A35" s="60"/>
      <c r="B35" s="69"/>
      <c r="C35" s="79" t="s">
        <v>368</v>
      </c>
      <c r="D35" s="86"/>
      <c r="E35" s="73"/>
    </row>
    <row r="36" spans="1:5">
      <c r="A36" s="62"/>
      <c r="B36" s="62"/>
      <c r="C36" s="62"/>
      <c r="D36" s="62"/>
      <c r="E36" s="62"/>
    </row>
    <row r="37" spans="1:5" ht="74.25" customHeight="1">
      <c r="A37" s="63" t="s">
        <v>568</v>
      </c>
      <c r="B37" s="70"/>
      <c r="C37" s="70"/>
      <c r="D37" s="70"/>
      <c r="E37" s="70"/>
    </row>
    <row r="38" spans="1:5">
      <c r="A38" s="64"/>
      <c r="B38" s="64"/>
      <c r="C38" s="64"/>
      <c r="D38" s="64"/>
      <c r="E38" s="64"/>
    </row>
    <row r="39" spans="1:5" ht="87" customHeight="1">
      <c r="A39" s="63" t="s">
        <v>238</v>
      </c>
      <c r="B39" s="71"/>
      <c r="C39" s="71"/>
      <c r="D39" s="71"/>
      <c r="E39" s="71"/>
    </row>
  </sheetData>
  <mergeCells count="21">
    <mergeCell ref="C1:D1"/>
    <mergeCell ref="A37:E37"/>
    <mergeCell ref="A39:E39"/>
    <mergeCell ref="A1:B2"/>
    <mergeCell ref="E1:E2"/>
    <mergeCell ref="A3:A5"/>
    <mergeCell ref="B3:B5"/>
    <mergeCell ref="E3:E5"/>
    <mergeCell ref="A6:A10"/>
    <mergeCell ref="B6:B10"/>
    <mergeCell ref="E6:E10"/>
    <mergeCell ref="A11:A16"/>
    <mergeCell ref="B11:B16"/>
    <mergeCell ref="E11:E16"/>
    <mergeCell ref="A21:B23"/>
    <mergeCell ref="E21:E26"/>
    <mergeCell ref="A24:B26"/>
    <mergeCell ref="A27:B29"/>
    <mergeCell ref="A30:B32"/>
    <mergeCell ref="A33:B35"/>
    <mergeCell ref="E27:E35"/>
  </mergeCells>
  <phoneticPr fontId="1"/>
  <printOptions horizontalCentered="1" verticalCentered="1"/>
  <pageMargins left="0.51181102362204722" right="0.51181102362204722" top="0.3543307086614173" bottom="0.3543307086614173" header="0.31496062992125984" footer="0.31496062992125984"/>
  <pageSetup paperSize="9" scale="95" fitToWidth="1" fitToHeight="1" orientation="portrait"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dimension ref="A1:Q26"/>
  <sheetViews>
    <sheetView topLeftCell="A19" workbookViewId="0">
      <selection activeCell="D21" sqref="D21:H21"/>
    </sheetView>
  </sheetViews>
  <sheetFormatPr defaultRowHeight="13.5"/>
  <cols>
    <col min="1" max="1" width="16.125" customWidth="1"/>
    <col min="8" max="8" width="18.875" customWidth="1"/>
  </cols>
  <sheetData>
    <row r="1" spans="1:17" ht="30.75" customHeight="1">
      <c r="A1" s="2" t="s">
        <v>84</v>
      </c>
      <c r="B1" s="2"/>
      <c r="C1" s="2"/>
      <c r="D1" s="2"/>
      <c r="E1" s="2"/>
      <c r="F1" s="2"/>
      <c r="G1" s="2"/>
      <c r="H1" s="2"/>
    </row>
    <row r="2" spans="1:17" ht="38.1" customHeight="1">
      <c r="A2" s="3" t="s">
        <v>1</v>
      </c>
      <c r="B2" s="14"/>
      <c r="C2" s="23"/>
      <c r="D2" s="23"/>
      <c r="E2" s="23"/>
      <c r="F2" s="23"/>
      <c r="G2" s="23"/>
      <c r="H2" s="37"/>
    </row>
    <row r="3" spans="1:17" ht="38.1" customHeight="1">
      <c r="A3" s="4" t="s">
        <v>511</v>
      </c>
      <c r="B3" s="14"/>
      <c r="C3" s="23"/>
      <c r="D3" s="23"/>
      <c r="E3" s="37"/>
      <c r="F3" s="23"/>
      <c r="G3" s="23"/>
      <c r="H3" s="37"/>
    </row>
    <row r="4" spans="1:17" ht="38.1" customHeight="1">
      <c r="A4" s="3" t="s">
        <v>126</v>
      </c>
      <c r="B4" s="14" t="s">
        <v>130</v>
      </c>
      <c r="C4" s="23"/>
      <c r="D4" s="23"/>
      <c r="E4" s="23"/>
      <c r="F4" s="23" t="s">
        <v>141</v>
      </c>
      <c r="G4" s="23"/>
      <c r="H4" s="37"/>
    </row>
    <row r="5" spans="1:17" ht="20.100000000000001" customHeight="1"/>
    <row r="6" spans="1:17" ht="24.95" customHeight="1">
      <c r="A6" s="5" t="s">
        <v>79</v>
      </c>
      <c r="B6" s="15"/>
      <c r="C6" s="15"/>
      <c r="D6" s="15"/>
      <c r="E6" s="15"/>
      <c r="F6" s="15"/>
      <c r="G6" s="15"/>
      <c r="H6" s="15"/>
    </row>
    <row r="7" spans="1:17" ht="15" customHeight="1">
      <c r="A7" s="6" t="s">
        <v>132</v>
      </c>
      <c r="B7" s="16"/>
      <c r="C7" s="24"/>
      <c r="D7" s="31"/>
      <c r="E7" s="3" t="s">
        <v>80</v>
      </c>
      <c r="F7" s="41" t="s">
        <v>45</v>
      </c>
      <c r="G7" s="47" t="s">
        <v>104</v>
      </c>
      <c r="H7" s="47" t="s">
        <v>65</v>
      </c>
    </row>
    <row r="8" spans="1:17" ht="24.95" customHeight="1">
      <c r="A8" s="7" t="s">
        <v>119</v>
      </c>
      <c r="B8" s="17"/>
      <c r="C8" s="25"/>
      <c r="D8" s="32"/>
      <c r="E8" s="8" t="s">
        <v>560</v>
      </c>
      <c r="F8" s="38"/>
      <c r="G8" s="38"/>
      <c r="H8" s="38"/>
    </row>
    <row r="9" spans="1:17" ht="38.1" customHeight="1">
      <c r="A9" s="3" t="s">
        <v>121</v>
      </c>
      <c r="B9" s="14" t="s">
        <v>22</v>
      </c>
      <c r="C9" s="23"/>
      <c r="D9" s="23"/>
      <c r="E9" s="23"/>
      <c r="F9" s="23"/>
      <c r="G9" s="23"/>
      <c r="H9" s="37"/>
    </row>
    <row r="10" spans="1:17" ht="38.1" customHeight="1">
      <c r="A10" s="3" t="s">
        <v>76</v>
      </c>
      <c r="B10" s="14"/>
      <c r="C10" s="23"/>
      <c r="D10" s="23"/>
      <c r="E10" s="23"/>
      <c r="F10" s="23"/>
      <c r="G10" s="23"/>
      <c r="H10" s="37"/>
    </row>
    <row r="11" spans="1:17" ht="15" customHeight="1">
      <c r="A11" s="8" t="s">
        <v>25</v>
      </c>
      <c r="B11" s="8" t="s">
        <v>16</v>
      </c>
      <c r="C11" s="6" t="s">
        <v>132</v>
      </c>
      <c r="D11" s="16"/>
      <c r="E11" s="24"/>
      <c r="F11" s="31"/>
      <c r="G11" s="8" t="s">
        <v>110</v>
      </c>
      <c r="H11" s="38"/>
    </row>
    <row r="12" spans="1:17" ht="23.1" customHeight="1">
      <c r="A12" s="7"/>
      <c r="B12" s="7"/>
      <c r="C12" s="7" t="s">
        <v>119</v>
      </c>
      <c r="D12" s="33"/>
      <c r="E12" s="39"/>
      <c r="F12" s="42"/>
      <c r="G12" s="7"/>
      <c r="H12" s="13"/>
    </row>
    <row r="13" spans="1:17" ht="38.1" customHeight="1">
      <c r="A13" s="3" t="s">
        <v>121</v>
      </c>
      <c r="B13" s="14"/>
      <c r="C13" s="23"/>
      <c r="D13" s="23"/>
      <c r="E13" s="23"/>
      <c r="F13" s="23"/>
      <c r="G13" s="23"/>
      <c r="H13" s="37"/>
      <c r="L13" s="25"/>
      <c r="M13" s="25"/>
      <c r="N13" s="25"/>
      <c r="O13" s="25"/>
      <c r="P13" s="25"/>
      <c r="Q13" s="25"/>
    </row>
    <row r="14" spans="1:17" ht="24.95" customHeight="1">
      <c r="A14" s="9" t="s">
        <v>114</v>
      </c>
    </row>
    <row r="15" spans="1:17" ht="38.1" customHeight="1">
      <c r="A15" s="3" t="s">
        <v>51</v>
      </c>
      <c r="B15" s="3" t="s">
        <v>127</v>
      </c>
      <c r="C15" s="26" t="s">
        <v>323</v>
      </c>
      <c r="D15" s="34"/>
      <c r="E15" s="34"/>
      <c r="F15" s="43"/>
      <c r="G15" s="34" t="s">
        <v>508</v>
      </c>
      <c r="H15" s="44"/>
    </row>
    <row r="16" spans="1:17" ht="18.95" customHeight="1">
      <c r="A16" s="8" t="s">
        <v>115</v>
      </c>
      <c r="B16" s="8" t="s">
        <v>16</v>
      </c>
      <c r="C16" s="3" t="s">
        <v>93</v>
      </c>
      <c r="D16" s="23" t="s">
        <v>466</v>
      </c>
      <c r="E16" s="23"/>
      <c r="F16" s="23"/>
      <c r="G16" s="23"/>
      <c r="H16" s="48" t="s">
        <v>478</v>
      </c>
    </row>
    <row r="17" spans="1:9" ht="18.95" customHeight="1">
      <c r="A17" s="10"/>
      <c r="B17" s="7"/>
      <c r="C17" s="3" t="s">
        <v>122</v>
      </c>
      <c r="D17" s="20" t="s">
        <v>479</v>
      </c>
      <c r="E17" s="27"/>
      <c r="F17" s="15" t="s">
        <v>124</v>
      </c>
      <c r="G17" s="28" t="s">
        <v>123</v>
      </c>
      <c r="H17" s="49" t="s">
        <v>128</v>
      </c>
    </row>
    <row r="18" spans="1:9" ht="18.95" customHeight="1">
      <c r="A18" s="7"/>
      <c r="B18" s="18" t="s">
        <v>340</v>
      </c>
      <c r="C18" s="27"/>
      <c r="D18" s="29"/>
      <c r="E18" s="20" t="s">
        <v>67</v>
      </c>
      <c r="F18" s="44"/>
      <c r="G18" s="36" t="s">
        <v>147</v>
      </c>
      <c r="H18" s="50"/>
    </row>
    <row r="19" spans="1:9" ht="38.1" customHeight="1">
      <c r="A19" s="3" t="s">
        <v>46</v>
      </c>
      <c r="B19" s="19" t="s">
        <v>32</v>
      </c>
      <c r="C19" s="28"/>
      <c r="D19" s="4" t="s">
        <v>481</v>
      </c>
      <c r="E19" s="3" t="s">
        <v>127</v>
      </c>
      <c r="F19" s="45" t="s">
        <v>83</v>
      </c>
      <c r="G19" s="14" t="s">
        <v>199</v>
      </c>
      <c r="H19" s="51" t="s">
        <v>509</v>
      </c>
      <c r="I19" t="s">
        <v>294</v>
      </c>
    </row>
    <row r="20" spans="1:9" ht="38.1" customHeight="1">
      <c r="A20" s="11" t="s">
        <v>467</v>
      </c>
      <c r="B20" s="14" t="s">
        <v>89</v>
      </c>
      <c r="C20" s="23"/>
      <c r="D20" s="23"/>
      <c r="E20" s="40" t="s">
        <v>179</v>
      </c>
      <c r="F20" s="46"/>
      <c r="G20" s="35" t="s">
        <v>23</v>
      </c>
      <c r="H20" s="44"/>
    </row>
    <row r="21" spans="1:9" ht="38.1" customHeight="1">
      <c r="A21" s="4" t="s">
        <v>134</v>
      </c>
      <c r="B21" s="20" t="s">
        <v>16</v>
      </c>
      <c r="C21" s="29"/>
      <c r="D21" s="35" t="s">
        <v>183</v>
      </c>
      <c r="E21" s="36"/>
      <c r="F21" s="36"/>
      <c r="G21" s="36"/>
      <c r="H21" s="44"/>
    </row>
    <row r="22" spans="1:9" ht="38.1" customHeight="1">
      <c r="A22" s="4" t="s">
        <v>551</v>
      </c>
      <c r="B22" s="20"/>
      <c r="C22" s="27"/>
      <c r="D22" s="36"/>
      <c r="E22" s="20" t="s">
        <v>561</v>
      </c>
      <c r="F22" s="29"/>
      <c r="G22" s="36"/>
      <c r="H22" s="44"/>
    </row>
    <row r="23" spans="1:9" ht="45" customHeight="1">
      <c r="A23" s="4" t="s">
        <v>221</v>
      </c>
      <c r="B23" s="14"/>
      <c r="C23" s="23"/>
      <c r="D23" s="23"/>
      <c r="E23" s="23"/>
      <c r="F23" s="23"/>
      <c r="G23" s="23"/>
      <c r="H23" s="37"/>
    </row>
    <row r="24" spans="1:9" ht="15.75" customHeight="1"/>
    <row r="25" spans="1:9" ht="24.95" customHeight="1">
      <c r="A25" s="12" t="s">
        <v>0</v>
      </c>
      <c r="B25" s="21" t="s">
        <v>562</v>
      </c>
      <c r="C25" s="23"/>
      <c r="D25" s="23"/>
      <c r="E25" s="23"/>
      <c r="F25" s="23"/>
      <c r="G25" s="23"/>
      <c r="H25" s="37"/>
    </row>
    <row r="26" spans="1:9" ht="57" customHeight="1">
      <c r="A26" s="13"/>
      <c r="B26" s="89" t="s">
        <v>563</v>
      </c>
      <c r="C26" s="90"/>
      <c r="D26" s="90"/>
      <c r="E26" s="90"/>
      <c r="F26" s="90"/>
      <c r="G26" s="90"/>
      <c r="H26" s="91"/>
    </row>
    <row r="27" spans="1:9" ht="24.95" customHeight="1"/>
    <row r="28" spans="1:9" ht="24.95" customHeight="1"/>
    <row r="29" spans="1:9" ht="24.95" customHeight="1"/>
    <row r="30" spans="1:9" ht="24.95" customHeight="1"/>
  </sheetData>
  <mergeCells count="25">
    <mergeCell ref="A1:H1"/>
    <mergeCell ref="B7:D7"/>
    <mergeCell ref="B8:D8"/>
    <mergeCell ref="D11:F11"/>
    <mergeCell ref="D12:F12"/>
    <mergeCell ref="C15:F15"/>
    <mergeCell ref="G15:H15"/>
    <mergeCell ref="D17:E17"/>
    <mergeCell ref="E18:F18"/>
    <mergeCell ref="G18:H18"/>
    <mergeCell ref="E20:F20"/>
    <mergeCell ref="G20:H20"/>
    <mergeCell ref="B21:C21"/>
    <mergeCell ref="D21:H21"/>
    <mergeCell ref="E22:F22"/>
    <mergeCell ref="B26:H26"/>
    <mergeCell ref="G7:G8"/>
    <mergeCell ref="H7:H8"/>
    <mergeCell ref="A11:A12"/>
    <mergeCell ref="B11:B12"/>
    <mergeCell ref="G11:G12"/>
    <mergeCell ref="H11:H12"/>
    <mergeCell ref="A16:A18"/>
    <mergeCell ref="B16:B17"/>
    <mergeCell ref="A25:A26"/>
  </mergeCells>
  <phoneticPr fontId="1"/>
  <pageMargins left="0.70866141732283472" right="0.70866141732283472" top="0.74803149606299213" bottom="0.55118110236220474" header="0.31496062992125984" footer="0.31496062992125984"/>
  <pageSetup paperSize="9" fitToWidth="1" fitToHeight="1" orientation="portrait" usePrinterDefaults="1" r:id="rId1"/>
</worksheet>
</file>

<file path=xl/worksheets/sheet4.xml><?xml version="1.0" encoding="utf-8"?>
<worksheet xmlns="http://schemas.openxmlformats.org/spreadsheetml/2006/main" xmlns:r="http://schemas.openxmlformats.org/officeDocument/2006/relationships" xmlns:mc="http://schemas.openxmlformats.org/markup-compatibility/2006">
  <dimension ref="A1:AB26"/>
  <sheetViews>
    <sheetView topLeftCell="E1" workbookViewId="0">
      <selection activeCell="J32" sqref="J32"/>
    </sheetView>
  </sheetViews>
  <sheetFormatPr defaultRowHeight="13.5"/>
  <cols>
    <col min="1" max="1" width="4.125" customWidth="1"/>
    <col min="2" max="2" width="11.375" customWidth="1"/>
    <col min="3" max="3" width="15.625" customWidth="1"/>
    <col min="4" max="4" width="8.375" customWidth="1"/>
    <col min="6" max="6" width="13.375" customWidth="1"/>
    <col min="7" max="7" width="15.625" customWidth="1"/>
    <col min="8" max="8" width="8.625" customWidth="1"/>
    <col min="9" max="9" width="12.25" customWidth="1"/>
    <col min="10" max="10" width="7.75" customWidth="1"/>
    <col min="11" max="11" width="19" customWidth="1"/>
    <col min="12" max="12" width="10.125" customWidth="1"/>
    <col min="13" max="13" width="10.875" customWidth="1"/>
    <col min="14" max="14" width="13.875" customWidth="1"/>
    <col min="15" max="15" width="14.5" customWidth="1"/>
    <col min="16" max="16" width="10.75" customWidth="1"/>
    <col min="18" max="18" width="28.625" customWidth="1"/>
    <col min="19" max="19" width="14.625" customWidth="1"/>
    <col min="20" max="20" width="8.75" customWidth="1"/>
    <col min="21" max="22" width="15.625" customWidth="1"/>
    <col min="23" max="23" width="10.625" customWidth="1"/>
    <col min="24" max="27" width="15.625" customWidth="1"/>
    <col min="28" max="28" width="16.125" customWidth="1"/>
  </cols>
  <sheetData>
    <row r="1" spans="1:28">
      <c r="A1" s="92" t="s">
        <v>492</v>
      </c>
      <c r="B1" s="92" t="s">
        <v>558</v>
      </c>
      <c r="C1" s="94" t="s">
        <v>465</v>
      </c>
      <c r="D1" s="94" t="s">
        <v>327</v>
      </c>
      <c r="E1" s="94" t="s">
        <v>486</v>
      </c>
      <c r="F1" s="95" t="s">
        <v>102</v>
      </c>
      <c r="G1" s="95" t="s">
        <v>132</v>
      </c>
      <c r="H1" s="94" t="s">
        <v>80</v>
      </c>
      <c r="I1" s="95" t="s">
        <v>104</v>
      </c>
      <c r="J1" s="94" t="s">
        <v>45</v>
      </c>
      <c r="K1" s="95" t="s">
        <v>107</v>
      </c>
      <c r="L1" s="95" t="s">
        <v>537</v>
      </c>
      <c r="M1" s="95" t="s">
        <v>76</v>
      </c>
      <c r="N1" s="94" t="s">
        <v>446</v>
      </c>
      <c r="O1" s="95" t="s">
        <v>296</v>
      </c>
      <c r="P1" s="95" t="s">
        <v>556</v>
      </c>
      <c r="Q1" s="94" t="s">
        <v>493</v>
      </c>
      <c r="R1" s="94" t="s">
        <v>39</v>
      </c>
      <c r="S1" s="94" t="s">
        <v>540</v>
      </c>
      <c r="T1" s="94" t="s">
        <v>25</v>
      </c>
      <c r="U1" s="94" t="s">
        <v>102</v>
      </c>
      <c r="V1" s="94" t="s">
        <v>132</v>
      </c>
      <c r="W1" s="94" t="s">
        <v>112</v>
      </c>
      <c r="X1" s="94" t="s">
        <v>107</v>
      </c>
      <c r="Y1" s="94" t="s">
        <v>76</v>
      </c>
      <c r="Z1" s="94" t="s">
        <v>552</v>
      </c>
      <c r="AA1" s="94" t="s">
        <v>243</v>
      </c>
      <c r="AB1" s="94" t="s">
        <v>550</v>
      </c>
    </row>
    <row r="2" spans="1:28">
      <c r="A2" s="92">
        <v>1</v>
      </c>
      <c r="B2" s="93">
        <v>43595</v>
      </c>
      <c r="C2" s="92" t="s">
        <v>306</v>
      </c>
      <c r="D2" s="92" t="s">
        <v>95</v>
      </c>
      <c r="E2" s="92" t="s">
        <v>133</v>
      </c>
      <c r="F2" s="92" t="s">
        <v>160</v>
      </c>
      <c r="G2" s="92" t="s">
        <v>530</v>
      </c>
      <c r="H2" s="94" t="s">
        <v>171</v>
      </c>
      <c r="I2" s="96">
        <v>10959</v>
      </c>
      <c r="J2" s="98">
        <f t="shared" ref="J2:J7" ca="1" si="0">DATEDIF(I2,TODAY(),"Y")</f>
        <v>93</v>
      </c>
      <c r="K2" s="92" t="s">
        <v>487</v>
      </c>
      <c r="L2" s="92"/>
      <c r="M2" s="92" t="s">
        <v>142</v>
      </c>
      <c r="N2" s="92" t="s">
        <v>499</v>
      </c>
      <c r="O2" s="97" t="s">
        <v>230</v>
      </c>
      <c r="P2" s="94" t="s">
        <v>475</v>
      </c>
      <c r="Q2" s="92" t="s">
        <v>399</v>
      </c>
      <c r="R2" s="92" t="s">
        <v>197</v>
      </c>
      <c r="T2" s="92" t="s">
        <v>489</v>
      </c>
      <c r="U2" s="92"/>
      <c r="V2" s="92"/>
      <c r="W2" s="92"/>
      <c r="X2" s="92"/>
      <c r="Y2" s="92" t="s">
        <v>142</v>
      </c>
      <c r="Z2" s="92"/>
      <c r="AA2" s="92"/>
    </row>
    <row r="3" spans="1:28">
      <c r="A3" s="92">
        <v>2</v>
      </c>
      <c r="B3" s="93"/>
      <c r="C3" s="92" t="s">
        <v>514</v>
      </c>
      <c r="D3" s="92" t="s">
        <v>207</v>
      </c>
      <c r="E3" s="92" t="s">
        <v>510</v>
      </c>
      <c r="F3" s="92" t="s">
        <v>488</v>
      </c>
      <c r="G3" s="92" t="s">
        <v>533</v>
      </c>
      <c r="H3" s="94" t="s">
        <v>139</v>
      </c>
      <c r="I3" s="96">
        <v>43678</v>
      </c>
      <c r="J3" s="98">
        <f t="shared" ca="1" si="0"/>
        <v>3</v>
      </c>
      <c r="K3" s="92" t="s">
        <v>365</v>
      </c>
      <c r="L3" s="92"/>
      <c r="M3" s="92"/>
      <c r="N3" s="92" t="s">
        <v>499</v>
      </c>
      <c r="O3" s="97" t="s">
        <v>490</v>
      </c>
      <c r="P3" s="94" t="s">
        <v>557</v>
      </c>
      <c r="Q3" s="92" t="s">
        <v>399</v>
      </c>
      <c r="R3" s="92" t="s">
        <v>410</v>
      </c>
      <c r="S3">
        <v>1</v>
      </c>
      <c r="T3" s="92"/>
      <c r="U3" s="92" t="s">
        <v>21</v>
      </c>
      <c r="V3" s="92" t="s">
        <v>531</v>
      </c>
      <c r="W3" s="92"/>
      <c r="X3" s="92" t="s">
        <v>365</v>
      </c>
      <c r="Y3" s="99" t="s">
        <v>63</v>
      </c>
      <c r="Z3" s="99"/>
      <c r="AA3" s="99"/>
    </row>
    <row r="4" spans="1:28">
      <c r="A4" s="92">
        <v>3</v>
      </c>
      <c r="B4" s="93"/>
      <c r="C4" s="92" t="s">
        <v>6</v>
      </c>
      <c r="D4" s="92" t="s">
        <v>207</v>
      </c>
      <c r="E4" s="92" t="s">
        <v>133</v>
      </c>
      <c r="F4" s="92" t="s">
        <v>496</v>
      </c>
      <c r="G4" s="92" t="s">
        <v>289</v>
      </c>
      <c r="H4" s="94" t="s">
        <v>171</v>
      </c>
      <c r="I4" s="96">
        <v>11720</v>
      </c>
      <c r="J4" s="98">
        <f t="shared" ca="1" si="0"/>
        <v>90</v>
      </c>
      <c r="K4" s="92" t="s">
        <v>497</v>
      </c>
      <c r="L4" s="92"/>
      <c r="M4" s="92" t="s">
        <v>314</v>
      </c>
      <c r="N4" s="92" t="s">
        <v>499</v>
      </c>
      <c r="O4" s="97"/>
      <c r="P4" s="94"/>
      <c r="Q4" s="92" t="s">
        <v>399</v>
      </c>
      <c r="R4" s="92" t="s">
        <v>166</v>
      </c>
      <c r="T4" s="92"/>
      <c r="U4" s="92"/>
      <c r="V4" s="92"/>
      <c r="W4" s="92"/>
      <c r="X4" s="92" t="s">
        <v>497</v>
      </c>
      <c r="Y4" s="92"/>
      <c r="Z4" s="92"/>
      <c r="AA4" s="92"/>
    </row>
    <row r="5" spans="1:28">
      <c r="A5" s="92">
        <v>4</v>
      </c>
      <c r="B5" s="93"/>
      <c r="C5" s="92" t="s">
        <v>6</v>
      </c>
      <c r="D5" s="92" t="s">
        <v>207</v>
      </c>
      <c r="E5" s="92" t="s">
        <v>133</v>
      </c>
      <c r="F5" s="92" t="s">
        <v>498</v>
      </c>
      <c r="G5" s="92" t="s">
        <v>303</v>
      </c>
      <c r="H5" s="94" t="s">
        <v>139</v>
      </c>
      <c r="I5" s="96">
        <v>13369</v>
      </c>
      <c r="J5" s="98">
        <f t="shared" ca="1" si="0"/>
        <v>86</v>
      </c>
      <c r="K5" s="92" t="s">
        <v>497</v>
      </c>
      <c r="L5" s="92"/>
      <c r="M5" s="92" t="s">
        <v>314</v>
      </c>
      <c r="N5" s="92" t="s">
        <v>500</v>
      </c>
      <c r="O5" s="97"/>
      <c r="P5" s="94"/>
      <c r="Q5" s="92" t="s">
        <v>399</v>
      </c>
      <c r="R5" s="92"/>
      <c r="T5" s="92"/>
      <c r="U5" s="92"/>
      <c r="V5" s="92"/>
      <c r="W5" s="92"/>
      <c r="X5" s="92" t="s">
        <v>497</v>
      </c>
      <c r="Y5" s="92"/>
      <c r="Z5" s="92"/>
      <c r="AA5" s="92"/>
    </row>
    <row r="6" spans="1:28">
      <c r="A6" s="92">
        <v>5</v>
      </c>
      <c r="B6" s="93"/>
      <c r="C6" s="92" t="s">
        <v>6</v>
      </c>
      <c r="D6" s="92" t="s">
        <v>207</v>
      </c>
      <c r="E6" s="92" t="s">
        <v>133</v>
      </c>
      <c r="F6" s="92" t="s">
        <v>167</v>
      </c>
      <c r="G6" s="92" t="s">
        <v>549</v>
      </c>
      <c r="H6" s="94" t="s">
        <v>139</v>
      </c>
      <c r="I6" s="96">
        <v>22227</v>
      </c>
      <c r="J6" s="98">
        <f t="shared" ca="1" si="0"/>
        <v>62</v>
      </c>
      <c r="K6" s="92" t="s">
        <v>497</v>
      </c>
      <c r="L6" s="92"/>
      <c r="M6" s="92" t="s">
        <v>314</v>
      </c>
      <c r="N6" s="92" t="s">
        <v>465</v>
      </c>
      <c r="O6" s="97"/>
      <c r="P6" s="94"/>
      <c r="Q6" s="92" t="s">
        <v>399</v>
      </c>
      <c r="R6" s="92"/>
      <c r="T6" s="92"/>
      <c r="U6" s="92"/>
      <c r="V6" s="92"/>
      <c r="W6" s="92"/>
      <c r="X6" s="92" t="s">
        <v>497</v>
      </c>
      <c r="Y6" s="92"/>
      <c r="Z6" s="92"/>
      <c r="AA6" s="92"/>
    </row>
    <row r="7" spans="1:28">
      <c r="A7" s="92">
        <v>6</v>
      </c>
      <c r="B7" s="93"/>
      <c r="C7" s="92" t="s">
        <v>559</v>
      </c>
      <c r="D7" s="92" t="s">
        <v>506</v>
      </c>
      <c r="E7" s="92" t="s">
        <v>495</v>
      </c>
      <c r="F7" s="92" t="s">
        <v>534</v>
      </c>
      <c r="G7" s="92" t="s">
        <v>535</v>
      </c>
      <c r="H7" s="94" t="s">
        <v>171</v>
      </c>
      <c r="I7" s="96">
        <v>26058</v>
      </c>
      <c r="J7" s="98">
        <f t="shared" ca="1" si="0"/>
        <v>51</v>
      </c>
      <c r="K7" s="92" t="s">
        <v>536</v>
      </c>
      <c r="L7" s="92"/>
      <c r="M7" s="92"/>
      <c r="N7" s="92" t="s">
        <v>499</v>
      </c>
      <c r="O7" s="97"/>
      <c r="P7" s="94"/>
      <c r="Q7" s="92" t="s">
        <v>543</v>
      </c>
      <c r="R7" s="92" t="s">
        <v>338</v>
      </c>
      <c r="S7">
        <v>1</v>
      </c>
      <c r="T7" s="92" t="s">
        <v>90</v>
      </c>
      <c r="U7" s="92"/>
      <c r="V7" s="92"/>
      <c r="W7" s="92"/>
      <c r="X7" s="92"/>
      <c r="Y7" s="92"/>
      <c r="Z7" s="92"/>
      <c r="AA7" s="92"/>
    </row>
    <row r="8" spans="1:28">
      <c r="A8" s="92">
        <v>7</v>
      </c>
      <c r="B8" s="93"/>
      <c r="C8" s="92" t="s">
        <v>480</v>
      </c>
      <c r="D8" s="92"/>
      <c r="E8" s="92" t="s">
        <v>400</v>
      </c>
      <c r="F8" s="92" t="s">
        <v>68</v>
      </c>
      <c r="G8" s="92" t="s">
        <v>538</v>
      </c>
      <c r="H8" s="94" t="s">
        <v>139</v>
      </c>
      <c r="I8" s="96"/>
      <c r="J8" s="98"/>
      <c r="K8" s="92"/>
      <c r="L8" s="92"/>
      <c r="M8" s="92"/>
      <c r="N8" s="92" t="s">
        <v>499</v>
      </c>
      <c r="O8" s="97"/>
      <c r="P8" s="94"/>
      <c r="Q8" s="92" t="s">
        <v>532</v>
      </c>
      <c r="R8" s="92" t="s">
        <v>14</v>
      </c>
      <c r="T8" s="92"/>
      <c r="U8" s="92"/>
      <c r="V8" s="92"/>
      <c r="W8" s="92"/>
      <c r="X8" s="92"/>
      <c r="Y8" s="92"/>
      <c r="Z8" s="92"/>
      <c r="AA8" s="92"/>
    </row>
    <row r="9" spans="1:28">
      <c r="A9" s="92">
        <v>8</v>
      </c>
      <c r="B9" s="93"/>
      <c r="C9" s="92" t="s">
        <v>514</v>
      </c>
      <c r="D9" s="92" t="s">
        <v>207</v>
      </c>
      <c r="E9" s="92" t="s">
        <v>495</v>
      </c>
      <c r="F9" s="92" t="s">
        <v>541</v>
      </c>
      <c r="G9" s="92" t="s">
        <v>208</v>
      </c>
      <c r="H9" s="94" t="s">
        <v>171</v>
      </c>
      <c r="I9" s="96"/>
      <c r="J9" s="98"/>
      <c r="K9" s="92"/>
      <c r="L9" s="92"/>
      <c r="M9" s="92"/>
      <c r="N9" s="92" t="s">
        <v>499</v>
      </c>
      <c r="O9" s="97"/>
      <c r="P9" s="94"/>
      <c r="Q9" s="92" t="s">
        <v>543</v>
      </c>
      <c r="R9" s="92" t="s">
        <v>356</v>
      </c>
      <c r="S9">
        <v>1</v>
      </c>
      <c r="T9" s="92" t="s">
        <v>90</v>
      </c>
      <c r="U9" s="92"/>
      <c r="V9" s="92"/>
      <c r="W9" s="92"/>
      <c r="X9" s="92"/>
      <c r="Y9" s="92"/>
      <c r="Z9" s="92"/>
      <c r="AA9" s="92"/>
    </row>
    <row r="10" spans="1:28">
      <c r="A10" s="92">
        <v>9</v>
      </c>
      <c r="B10" s="93"/>
      <c r="C10" s="92"/>
      <c r="D10" s="92"/>
      <c r="E10" s="92"/>
      <c r="F10" s="92"/>
      <c r="G10" s="92"/>
      <c r="H10" s="94"/>
      <c r="I10" s="97"/>
      <c r="J10" s="98"/>
      <c r="K10" s="92"/>
      <c r="L10" s="92"/>
      <c r="M10" s="92"/>
      <c r="N10" s="92" t="s">
        <v>499</v>
      </c>
      <c r="O10" s="97"/>
      <c r="P10" s="94"/>
      <c r="Q10" s="92"/>
      <c r="R10" s="92"/>
      <c r="T10" s="92"/>
      <c r="U10" s="92"/>
      <c r="V10" s="92"/>
      <c r="W10" s="92"/>
      <c r="X10" s="92"/>
      <c r="Y10" s="92"/>
      <c r="Z10" s="92"/>
      <c r="AA10" s="92"/>
    </row>
    <row r="11" spans="1:28">
      <c r="A11" s="92">
        <v>10</v>
      </c>
      <c r="B11" s="93"/>
      <c r="C11" s="92"/>
      <c r="D11" s="92"/>
      <c r="E11" s="92"/>
      <c r="F11" s="92"/>
      <c r="G11" s="92"/>
      <c r="H11" s="94"/>
      <c r="I11" s="97"/>
      <c r="J11" s="98"/>
      <c r="K11" s="92"/>
      <c r="L11" s="92"/>
      <c r="M11" s="92"/>
      <c r="N11" s="92"/>
      <c r="O11" s="97"/>
      <c r="P11" s="94"/>
      <c r="Q11" s="92"/>
      <c r="R11" s="92"/>
      <c r="T11" s="92"/>
      <c r="U11" s="92"/>
      <c r="V11" s="92"/>
      <c r="W11" s="92"/>
      <c r="X11" s="92"/>
      <c r="Y11" s="92"/>
      <c r="Z11" s="92"/>
      <c r="AA11" s="92"/>
    </row>
    <row r="12" spans="1:28">
      <c r="A12" s="92">
        <v>11</v>
      </c>
      <c r="B12" s="93"/>
      <c r="C12" s="92"/>
      <c r="D12" s="92"/>
      <c r="E12" s="92"/>
      <c r="F12" s="92"/>
      <c r="G12" s="92"/>
      <c r="H12" s="94"/>
      <c r="I12" s="97"/>
      <c r="J12" s="98"/>
      <c r="K12" s="92"/>
      <c r="L12" s="92"/>
      <c r="M12" s="92"/>
      <c r="N12" s="92"/>
      <c r="O12" s="92"/>
      <c r="P12" s="94"/>
      <c r="Q12" s="92"/>
      <c r="R12" s="92"/>
      <c r="T12" s="92"/>
      <c r="U12" s="92"/>
      <c r="V12" s="92"/>
      <c r="W12" s="92"/>
      <c r="X12" s="92"/>
      <c r="Y12" s="92"/>
      <c r="Z12" s="92"/>
      <c r="AA12" s="92"/>
    </row>
    <row r="13" spans="1:28">
      <c r="A13" s="92">
        <v>12</v>
      </c>
      <c r="B13" s="93"/>
      <c r="C13" s="92"/>
      <c r="D13" s="92"/>
      <c r="E13" s="92"/>
      <c r="F13" s="92"/>
      <c r="G13" s="92"/>
      <c r="H13" s="94"/>
      <c r="I13" s="97"/>
      <c r="J13" s="98"/>
      <c r="K13" s="92"/>
      <c r="L13" s="92"/>
      <c r="M13" s="92"/>
      <c r="N13" s="92"/>
      <c r="O13" s="92"/>
      <c r="P13" s="94"/>
      <c r="Q13" s="92"/>
      <c r="R13" s="92"/>
      <c r="T13" s="92"/>
      <c r="U13" s="92"/>
      <c r="V13" s="92"/>
      <c r="W13" s="92"/>
      <c r="X13" s="92"/>
      <c r="Y13" s="92"/>
      <c r="Z13" s="92"/>
      <c r="AA13" s="92"/>
    </row>
    <row r="14" spans="1:28">
      <c r="A14" s="92">
        <v>13</v>
      </c>
      <c r="B14" s="93"/>
      <c r="C14" s="92"/>
      <c r="D14" s="92"/>
      <c r="E14" s="92"/>
      <c r="F14" s="92"/>
      <c r="G14" s="92"/>
      <c r="H14" s="94"/>
      <c r="I14" s="97"/>
      <c r="J14" s="98"/>
      <c r="K14" s="92"/>
      <c r="L14" s="92"/>
      <c r="M14" s="92"/>
      <c r="N14" s="92"/>
      <c r="O14" s="92"/>
      <c r="P14" s="94"/>
      <c r="Q14" s="92"/>
      <c r="R14" s="92"/>
      <c r="T14" s="92"/>
      <c r="U14" s="92"/>
      <c r="V14" s="92"/>
      <c r="W14" s="92"/>
      <c r="X14" s="92"/>
      <c r="Y14" s="92"/>
      <c r="Z14" s="92"/>
      <c r="AA14" s="92"/>
    </row>
    <row r="15" spans="1:28">
      <c r="A15" s="92">
        <v>14</v>
      </c>
      <c r="B15" s="93"/>
      <c r="C15" s="92"/>
      <c r="D15" s="92"/>
      <c r="E15" s="92"/>
      <c r="F15" s="92"/>
      <c r="G15" s="92"/>
      <c r="H15" s="94"/>
      <c r="I15" s="97"/>
      <c r="J15" s="98"/>
      <c r="K15" s="92"/>
      <c r="L15" s="92"/>
      <c r="M15" s="92"/>
      <c r="N15" s="92"/>
      <c r="O15" s="92"/>
      <c r="P15" s="94"/>
      <c r="Q15" s="92"/>
      <c r="R15" s="92"/>
      <c r="T15" s="92"/>
      <c r="U15" s="92"/>
      <c r="V15" s="92"/>
      <c r="W15" s="92"/>
      <c r="X15" s="92"/>
      <c r="Y15" s="92"/>
      <c r="Z15" s="92"/>
      <c r="AA15" s="92"/>
    </row>
    <row r="16" spans="1:28">
      <c r="A16" s="92">
        <v>15</v>
      </c>
      <c r="B16" s="93"/>
      <c r="C16" s="92"/>
      <c r="D16" s="92"/>
      <c r="E16" s="92"/>
      <c r="F16" s="92"/>
      <c r="G16" s="92"/>
      <c r="H16" s="94"/>
      <c r="I16" s="97"/>
      <c r="J16" s="98"/>
      <c r="K16" s="92"/>
      <c r="L16" s="92"/>
      <c r="M16" s="92"/>
      <c r="N16" s="92"/>
      <c r="O16" s="92"/>
      <c r="P16" s="94"/>
      <c r="Q16" s="92"/>
      <c r="R16" s="92"/>
      <c r="T16" s="92"/>
      <c r="U16" s="92"/>
      <c r="V16" s="92"/>
      <c r="W16" s="92"/>
      <c r="X16" s="92"/>
      <c r="Y16" s="92"/>
      <c r="Z16" s="92"/>
      <c r="AA16" s="92"/>
    </row>
    <row r="17" spans="1:27">
      <c r="A17" s="92">
        <v>16</v>
      </c>
      <c r="B17" s="93"/>
      <c r="C17" s="92"/>
      <c r="D17" s="92"/>
      <c r="E17" s="92"/>
      <c r="F17" s="92"/>
      <c r="G17" s="92"/>
      <c r="H17" s="94"/>
      <c r="I17" s="97"/>
      <c r="J17" s="98"/>
      <c r="K17" s="92"/>
      <c r="L17" s="92"/>
      <c r="M17" s="92"/>
      <c r="N17" s="92"/>
      <c r="O17" s="92"/>
      <c r="P17" s="94"/>
      <c r="Q17" s="92"/>
      <c r="R17" s="92"/>
      <c r="T17" s="92"/>
      <c r="U17" s="92"/>
      <c r="V17" s="92"/>
      <c r="W17" s="92"/>
      <c r="X17" s="92"/>
      <c r="Y17" s="92"/>
      <c r="Z17" s="92"/>
      <c r="AA17" s="92"/>
    </row>
    <row r="18" spans="1:27">
      <c r="A18" s="92">
        <v>17</v>
      </c>
      <c r="B18" s="93"/>
      <c r="C18" s="92"/>
      <c r="D18" s="92"/>
      <c r="E18" s="92"/>
      <c r="F18" s="92"/>
      <c r="G18" s="92"/>
      <c r="H18" s="94"/>
      <c r="I18" s="97"/>
      <c r="J18" s="98"/>
      <c r="K18" s="92"/>
      <c r="L18" s="92"/>
      <c r="M18" s="92"/>
      <c r="N18" s="92"/>
      <c r="O18" s="92"/>
      <c r="P18" s="94"/>
      <c r="Q18" s="92"/>
      <c r="R18" s="92"/>
      <c r="T18" s="92"/>
      <c r="U18" s="92"/>
      <c r="V18" s="92"/>
      <c r="W18" s="92"/>
      <c r="X18" s="92"/>
      <c r="Y18" s="92"/>
      <c r="Z18" s="92"/>
      <c r="AA18" s="92"/>
    </row>
    <row r="19" spans="1:27">
      <c r="C19" s="92"/>
      <c r="D19" s="92"/>
      <c r="E19" s="92"/>
      <c r="F19" s="92"/>
      <c r="G19" s="92"/>
      <c r="H19" s="94"/>
      <c r="I19" s="97"/>
      <c r="J19" s="98"/>
      <c r="K19" s="92"/>
      <c r="L19" s="92"/>
      <c r="M19" s="92"/>
      <c r="N19" s="92"/>
      <c r="O19" s="92"/>
      <c r="P19" s="94"/>
      <c r="Q19" s="92"/>
      <c r="R19" s="92"/>
      <c r="T19" s="92"/>
      <c r="U19" s="92"/>
      <c r="V19" s="92"/>
      <c r="W19" s="92"/>
      <c r="X19" s="92"/>
      <c r="Y19" s="92"/>
      <c r="Z19" s="92"/>
      <c r="AA19" s="92"/>
    </row>
    <row r="20" spans="1:27">
      <c r="C20" s="92"/>
      <c r="D20" s="92"/>
      <c r="E20" s="92"/>
      <c r="F20" s="92"/>
      <c r="G20" s="92"/>
      <c r="H20" s="94"/>
      <c r="I20" s="97"/>
      <c r="J20" s="98"/>
      <c r="K20" s="92"/>
      <c r="L20" s="92"/>
      <c r="M20" s="92"/>
      <c r="N20" s="92"/>
      <c r="O20" s="92"/>
      <c r="P20" s="94"/>
      <c r="Q20" s="92"/>
      <c r="R20" s="92"/>
      <c r="T20" s="92"/>
      <c r="U20" s="92"/>
      <c r="V20" s="92"/>
      <c r="W20" s="92"/>
      <c r="X20" s="92"/>
      <c r="Y20" s="92"/>
      <c r="Z20" s="92"/>
      <c r="AA20" s="92"/>
    </row>
    <row r="21" spans="1:27">
      <c r="C21" s="92"/>
      <c r="D21" s="92"/>
      <c r="E21" s="92"/>
      <c r="F21" s="92"/>
      <c r="G21" s="92"/>
      <c r="H21" s="94"/>
      <c r="I21" s="97"/>
      <c r="J21" s="98"/>
      <c r="K21" s="92"/>
      <c r="L21" s="92"/>
      <c r="M21" s="92"/>
      <c r="N21" s="92"/>
      <c r="O21" s="92"/>
      <c r="P21" s="94"/>
      <c r="Q21" s="92"/>
      <c r="R21" s="92"/>
      <c r="T21" s="92"/>
      <c r="U21" s="92"/>
      <c r="V21" s="92"/>
      <c r="W21" s="92"/>
      <c r="X21" s="92"/>
      <c r="Y21" s="92"/>
      <c r="Z21" s="92"/>
      <c r="AA21" s="92"/>
    </row>
    <row r="22" spans="1:27">
      <c r="C22" s="92"/>
      <c r="D22" s="92"/>
      <c r="E22" s="92"/>
      <c r="F22" s="92"/>
      <c r="G22" s="92"/>
      <c r="H22" s="94"/>
      <c r="I22" s="97"/>
      <c r="J22" s="98"/>
      <c r="K22" s="92"/>
      <c r="L22" s="92"/>
      <c r="M22" s="92"/>
      <c r="N22" s="92"/>
      <c r="O22" s="92"/>
      <c r="P22" s="94"/>
      <c r="Q22" s="92"/>
      <c r="R22" s="92"/>
      <c r="T22" s="92"/>
      <c r="U22" s="92"/>
      <c r="V22" s="92"/>
      <c r="W22" s="92"/>
      <c r="X22" s="92"/>
      <c r="Y22" s="92"/>
      <c r="Z22" s="92"/>
      <c r="AA22" s="92"/>
    </row>
    <row r="23" spans="1:27">
      <c r="C23" s="92"/>
      <c r="D23" s="92"/>
      <c r="E23" s="92"/>
      <c r="F23" s="92"/>
      <c r="G23" s="92"/>
      <c r="H23" s="94"/>
      <c r="I23" s="97"/>
      <c r="J23" s="98"/>
      <c r="K23" s="92"/>
      <c r="L23" s="92"/>
      <c r="M23" s="92"/>
      <c r="N23" s="92"/>
      <c r="O23" s="92"/>
      <c r="P23" s="92"/>
      <c r="Q23" s="92"/>
      <c r="R23" s="92"/>
      <c r="T23" s="92"/>
      <c r="U23" s="92"/>
      <c r="V23" s="92"/>
      <c r="W23" s="92"/>
      <c r="X23" s="92"/>
      <c r="Y23" s="92"/>
      <c r="Z23" s="92"/>
      <c r="AA23" s="92"/>
    </row>
    <row r="24" spans="1:27">
      <c r="C24" s="92"/>
      <c r="D24" s="92"/>
      <c r="E24" s="92"/>
      <c r="F24" s="92"/>
      <c r="G24" s="92"/>
      <c r="H24" s="94"/>
      <c r="I24" s="97"/>
      <c r="J24" s="98"/>
      <c r="K24" s="92"/>
      <c r="L24" s="92"/>
      <c r="M24" s="92"/>
      <c r="N24" s="92"/>
      <c r="O24" s="92"/>
      <c r="P24" s="92"/>
      <c r="Q24" s="92"/>
      <c r="R24" s="92"/>
      <c r="T24" s="92"/>
      <c r="U24" s="92"/>
      <c r="V24" s="92"/>
      <c r="W24" s="92"/>
      <c r="X24" s="92"/>
      <c r="Y24" s="92"/>
      <c r="Z24" s="92"/>
      <c r="AA24" s="92"/>
    </row>
    <row r="25" spans="1:27">
      <c r="C25" s="92"/>
      <c r="D25" s="92"/>
      <c r="E25" s="92"/>
      <c r="F25" s="92"/>
      <c r="G25" s="92"/>
      <c r="H25" s="94"/>
      <c r="I25" s="97"/>
      <c r="J25" s="98"/>
      <c r="K25" s="92"/>
      <c r="L25" s="92"/>
      <c r="M25" s="92"/>
      <c r="N25" s="92"/>
      <c r="O25" s="92"/>
      <c r="P25" s="92"/>
      <c r="Q25" s="92"/>
      <c r="R25" s="92"/>
      <c r="T25" s="92"/>
      <c r="U25" s="92"/>
      <c r="V25" s="92"/>
      <c r="W25" s="92"/>
      <c r="X25" s="92"/>
      <c r="Y25" s="92"/>
      <c r="Z25" s="92"/>
      <c r="AA25" s="92"/>
    </row>
    <row r="26" spans="1:27">
      <c r="C26" s="92"/>
      <c r="D26" s="92"/>
      <c r="E26" s="92"/>
      <c r="F26" s="92"/>
      <c r="G26" s="92"/>
      <c r="H26" s="94"/>
      <c r="I26" s="97"/>
      <c r="J26" s="98"/>
      <c r="K26" s="92"/>
      <c r="L26" s="92"/>
      <c r="M26" s="92"/>
      <c r="N26" s="92"/>
      <c r="O26" s="92"/>
      <c r="P26" s="92"/>
      <c r="Q26" s="92"/>
      <c r="R26" s="92"/>
      <c r="T26" s="92"/>
      <c r="U26" s="92"/>
      <c r="V26" s="92"/>
      <c r="W26" s="92"/>
      <c r="X26" s="92"/>
      <c r="Y26" s="92"/>
      <c r="Z26" s="92"/>
      <c r="AA26" s="92"/>
    </row>
  </sheetData>
  <autoFilter ref="C1:Y18"/>
  <phoneticPr fontId="1"/>
  <dataValidations count="1">
    <dataValidation type="list" allowBlank="1" showDropDown="0" showInputMessage="1" showErrorMessage="1" sqref="N21:N26 T15:T26 W2:W26 H19:H26 D19:E26 C22:C26">
      <formula1>#REF!</formula1>
    </dataValidation>
  </dataValidations>
  <pageMargins left="0.7" right="0.7" top="0.75" bottom="0.75" header="0.3" footer="0.3"/>
  <pageSetup paperSize="9" fitToWidth="1" fitToHeight="1" orientation="portrait" usePrinterDefaults="1" r:id="rId1"/>
  <extLst>
    <ext xmlns:x14="http://schemas.microsoft.com/office/spreadsheetml/2009/9/main" uri="{CCE6A557-97BC-4b89-ADB6-D9C93CAAB3DF}">
      <x14:dataValidations xmlns:xm="http://schemas.microsoft.com/office/excel/2006/main" count="10">
        <x14:dataValidation type="list" allowBlank="1" showDropDown="0" showInputMessage="1" showErrorMessage="1">
          <x14:formula1>
            <xm:f>Sheet1!$I$3:$I$13</xm:f>
          </x14:formula1>
          <xm:sqref>D2:D18</xm:sqref>
        </x14:dataValidation>
        <x14:dataValidation type="list" allowBlank="1" showDropDown="0" showInputMessage="1" showErrorMessage="1">
          <x14:formula1>
            <xm:f>Sheet1!$J$3:$J$6</xm:f>
          </x14:formula1>
          <xm:sqref>E2:E18</xm:sqref>
        </x14:dataValidation>
        <x14:dataValidation type="list" allowBlank="1" showDropDown="0" showInputMessage="1" showErrorMessage="1">
          <x14:formula1>
            <xm:f>Sheet1!$C$3:$C$4</xm:f>
          </x14:formula1>
          <xm:sqref>H2:H18</xm:sqref>
        </x14:dataValidation>
        <x14:dataValidation type="list" allowBlank="1" showDropDown="0" showInputMessage="1" showErrorMessage="1">
          <x14:formula1>
            <xm:f>Sheet1!$B$3:$B$5</xm:f>
          </x14:formula1>
          <xm:sqref>N2:N20</xm:sqref>
        </x14:dataValidation>
        <x14:dataValidation type="list" allowBlank="1" showDropDown="0" showInputMessage="1" showErrorMessage="1">
          <x14:formula1>
            <xm:f>Sheet1!$O$3:$O$8</xm:f>
          </x14:formula1>
          <xm:sqref>Q2:Q19</xm:sqref>
        </x14:dataValidation>
        <x14:dataValidation type="list" allowBlank="1" showDropDown="0" showInputMessage="1" showErrorMessage="1">
          <x14:formula1>
            <xm:f>Sheet1!$D$3:$D$83</xm:f>
          </x14:formula1>
          <xm:sqref>R2:R32</xm:sqref>
        </x14:dataValidation>
        <x14:dataValidation type="list" allowBlank="1" showDropDown="0" showInputMessage="1" showErrorMessage="1">
          <x14:formula1>
            <xm:f>Sheet1!$A$3:$A$4</xm:f>
          </x14:formula1>
          <xm:sqref>T2:T14</xm:sqref>
        </x14:dataValidation>
        <x14:dataValidation type="list" allowBlank="1" showDropDown="0" showInputMessage="1" showErrorMessage="1">
          <x14:formula1>
            <xm:f>Sheet1!$P$3:$P$10</xm:f>
          </x14:formula1>
          <xm:sqref>Z2:Z28</xm:sqref>
        </x14:dataValidation>
        <x14:dataValidation type="list" allowBlank="1" showDropDown="0" showInputMessage="1" showErrorMessage="1">
          <x14:formula1>
            <xm:f>Sheet1!$R$3:$R$5</xm:f>
          </x14:formula1>
          <xm:sqref>P2:P10</xm:sqref>
        </x14:dataValidation>
        <x14:dataValidation type="list" allowBlank="1" showDropDown="0" showInputMessage="1" showErrorMessage="1">
          <x14:formula1>
            <xm:f>Sheet1!$K$3:$K$59</xm:f>
          </x14:formula1>
          <xm:sqref>C2:C21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dimension ref="A1:L28"/>
  <sheetViews>
    <sheetView workbookViewId="0">
      <selection activeCell="P20" sqref="P20"/>
    </sheetView>
  </sheetViews>
  <sheetFormatPr defaultRowHeight="13.5"/>
  <cols>
    <col min="1" max="1" width="6.875" customWidth="1"/>
    <col min="3" max="3" width="36.25" customWidth="1"/>
    <col min="4" max="4" width="30.5" customWidth="1"/>
    <col min="5" max="5" width="11" customWidth="1"/>
    <col min="6" max="6" width="10.75" customWidth="1"/>
    <col min="7" max="7" width="11" customWidth="1"/>
    <col min="8" max="12" width="8.625" customWidth="1"/>
  </cols>
  <sheetData>
    <row r="1" spans="1:12" ht="36" customHeight="1">
      <c r="A1" s="3" t="s">
        <v>109</v>
      </c>
      <c r="B1" s="101" t="s">
        <v>327</v>
      </c>
      <c r="C1" s="101" t="s">
        <v>263</v>
      </c>
      <c r="D1" s="101" t="s">
        <v>143</v>
      </c>
      <c r="E1" s="101" t="s">
        <v>144</v>
      </c>
      <c r="F1" s="101" t="s">
        <v>146</v>
      </c>
      <c r="G1" s="105" t="s">
        <v>97</v>
      </c>
      <c r="H1" s="105" t="s">
        <v>148</v>
      </c>
      <c r="I1" s="101" t="s">
        <v>494</v>
      </c>
      <c r="J1" s="101" t="s">
        <v>539</v>
      </c>
      <c r="K1" s="101" t="s">
        <v>50</v>
      </c>
      <c r="L1" s="101" t="s">
        <v>545</v>
      </c>
    </row>
    <row r="2" spans="1:12" ht="20.100000000000001" customHeight="1">
      <c r="A2" s="3">
        <v>1</v>
      </c>
      <c r="B2" s="3" t="s">
        <v>207</v>
      </c>
      <c r="C2" s="102" t="s">
        <v>338</v>
      </c>
      <c r="D2" s="102" t="s">
        <v>339</v>
      </c>
      <c r="E2" s="101" t="s">
        <v>341</v>
      </c>
      <c r="F2" s="104" t="s">
        <v>341</v>
      </c>
      <c r="G2" s="106" t="s">
        <v>311</v>
      </c>
      <c r="H2" s="102">
        <v>5</v>
      </c>
      <c r="I2" s="111">
        <f>COUNTIF('(福祉避難所)要配慮者リスト'!R$2:R$3000,障害!C2)</f>
        <v>1</v>
      </c>
      <c r="J2" s="111">
        <f>SUMIFS('(福祉避難所)要配慮者リスト'!S$2:S$3000,'(福祉避難所)要配慮者リスト'!R$2:R$3000,障害!C2)</f>
        <v>1</v>
      </c>
      <c r="K2" s="111">
        <f t="shared" ref="K2:K23" si="0">I2+J2</f>
        <v>2</v>
      </c>
      <c r="L2" s="111">
        <f t="shared" ref="L2:L23" si="1">H2-K2</f>
        <v>3</v>
      </c>
    </row>
    <row r="3" spans="1:12" ht="20.100000000000001" customHeight="1">
      <c r="A3" s="3">
        <v>2</v>
      </c>
      <c r="B3" s="3" t="s">
        <v>207</v>
      </c>
      <c r="C3" s="103" t="s">
        <v>356</v>
      </c>
      <c r="D3" s="103" t="s">
        <v>355</v>
      </c>
      <c r="E3" s="101" t="s">
        <v>191</v>
      </c>
      <c r="F3" s="101" t="s">
        <v>358</v>
      </c>
      <c r="G3" s="107" t="s">
        <v>311</v>
      </c>
      <c r="H3" s="103">
        <v>5</v>
      </c>
      <c r="I3" s="111">
        <f>COUNTIF('(福祉避難所)要配慮者リスト'!R$2:R$3000,障害!C3)</f>
        <v>1</v>
      </c>
      <c r="J3" s="111">
        <f>SUMIFS('(福祉避難所)要配慮者リスト'!S$2:S$3000,'(福祉避難所)要配慮者リスト'!R$2:R$3000,障害!C3)</f>
        <v>1</v>
      </c>
      <c r="K3" s="111">
        <f t="shared" si="0"/>
        <v>2</v>
      </c>
      <c r="L3" s="111">
        <f t="shared" si="1"/>
        <v>3</v>
      </c>
    </row>
    <row r="4" spans="1:12" ht="20.100000000000001" customHeight="1">
      <c r="A4" s="3">
        <v>3</v>
      </c>
      <c r="B4" s="3" t="s">
        <v>207</v>
      </c>
      <c r="C4" s="103" t="s">
        <v>401</v>
      </c>
      <c r="D4" s="103" t="s">
        <v>72</v>
      </c>
      <c r="E4" s="101" t="s">
        <v>34</v>
      </c>
      <c r="F4" s="101"/>
      <c r="G4" s="107" t="s">
        <v>311</v>
      </c>
      <c r="H4" s="103">
        <v>4</v>
      </c>
      <c r="I4" s="111">
        <f>COUNTIF('(福祉避難所)要配慮者リスト'!R$2:R$3000,障害!C4)</f>
        <v>0</v>
      </c>
      <c r="J4" s="111">
        <f>SUMIFS('(福祉避難所)要配慮者リスト'!S$2:S$3000,'(福祉避難所)要配慮者リスト'!R$2:R$3000,障害!C4)</f>
        <v>0</v>
      </c>
      <c r="K4" s="111">
        <f t="shared" si="0"/>
        <v>0</v>
      </c>
      <c r="L4" s="111">
        <f t="shared" si="1"/>
        <v>4</v>
      </c>
    </row>
    <row r="5" spans="1:12" ht="20.100000000000001" customHeight="1">
      <c r="A5" s="3">
        <v>4</v>
      </c>
      <c r="B5" s="3" t="s">
        <v>207</v>
      </c>
      <c r="C5" s="103" t="s">
        <v>14</v>
      </c>
      <c r="D5" s="103" t="s">
        <v>357</v>
      </c>
      <c r="E5" s="101" t="s">
        <v>385</v>
      </c>
      <c r="F5" s="101" t="s">
        <v>73</v>
      </c>
      <c r="G5" s="107" t="s">
        <v>311</v>
      </c>
      <c r="H5" s="103">
        <v>3</v>
      </c>
      <c r="I5" s="111">
        <f>COUNTIF('(福祉避難所)要配慮者リスト'!R$2:R$3000,障害!C5)</f>
        <v>1</v>
      </c>
      <c r="J5" s="111">
        <f>SUMIFS('(福祉避難所)要配慮者リスト'!S$2:S$3000,'(福祉避難所)要配慮者リスト'!R$2:R$3000,障害!C5)</f>
        <v>0</v>
      </c>
      <c r="K5" s="111">
        <f t="shared" si="0"/>
        <v>1</v>
      </c>
      <c r="L5" s="111">
        <f t="shared" si="1"/>
        <v>2</v>
      </c>
    </row>
    <row r="6" spans="1:12" ht="20.100000000000001" customHeight="1">
      <c r="A6" s="3">
        <v>5</v>
      </c>
      <c r="B6" s="3" t="s">
        <v>207</v>
      </c>
      <c r="C6" s="103" t="s">
        <v>387</v>
      </c>
      <c r="D6" s="103" t="s">
        <v>388</v>
      </c>
      <c r="E6" s="101" t="s">
        <v>390</v>
      </c>
      <c r="F6" s="101" t="s">
        <v>392</v>
      </c>
      <c r="G6" s="107" t="s">
        <v>311</v>
      </c>
      <c r="H6" s="103">
        <v>5</v>
      </c>
      <c r="I6" s="111">
        <f>COUNTIF('(福祉避難所)要配慮者リスト'!R$2:R$3000,障害!C6)</f>
        <v>0</v>
      </c>
      <c r="J6" s="111">
        <f>SUMIFS('(福祉避難所)要配慮者リスト'!S$2:S$3000,'(福祉避難所)要配慮者リスト'!R$2:R$3000,障害!C6)</f>
        <v>0</v>
      </c>
      <c r="K6" s="111">
        <f t="shared" si="0"/>
        <v>0</v>
      </c>
      <c r="L6" s="111">
        <f t="shared" si="1"/>
        <v>5</v>
      </c>
    </row>
    <row r="7" spans="1:12" ht="20.100000000000001" customHeight="1">
      <c r="A7" s="3">
        <v>6</v>
      </c>
      <c r="B7" s="3" t="s">
        <v>328</v>
      </c>
      <c r="C7" s="103" t="s">
        <v>345</v>
      </c>
      <c r="D7" s="103" t="s">
        <v>346</v>
      </c>
      <c r="E7" s="101" t="s">
        <v>348</v>
      </c>
      <c r="F7" s="101" t="s">
        <v>349</v>
      </c>
      <c r="G7" s="107" t="s">
        <v>311</v>
      </c>
      <c r="H7" s="103">
        <v>10</v>
      </c>
      <c r="I7" s="111">
        <f>COUNTIF('(福祉避難所)要配慮者リスト'!R$2:R$3000,障害!C7)</f>
        <v>0</v>
      </c>
      <c r="J7" s="111">
        <f>SUMIFS('(福祉避難所)要配慮者リスト'!S$2:S$3000,'(福祉避難所)要配慮者リスト'!R$2:R$3000,障害!C7)</f>
        <v>0</v>
      </c>
      <c r="K7" s="111">
        <f t="shared" si="0"/>
        <v>0</v>
      </c>
      <c r="L7" s="111">
        <f t="shared" si="1"/>
        <v>10</v>
      </c>
    </row>
    <row r="8" spans="1:12" ht="20.100000000000001" customHeight="1">
      <c r="A8" s="3">
        <v>7</v>
      </c>
      <c r="B8" s="3" t="s">
        <v>328</v>
      </c>
      <c r="C8" s="103" t="s">
        <v>360</v>
      </c>
      <c r="D8" s="103" t="s">
        <v>362</v>
      </c>
      <c r="E8" s="101" t="s">
        <v>364</v>
      </c>
      <c r="F8" s="101" t="s">
        <v>366</v>
      </c>
      <c r="G8" s="107" t="s">
        <v>311</v>
      </c>
      <c r="H8" s="103">
        <v>5</v>
      </c>
      <c r="I8" s="111">
        <f>COUNTIF('(福祉避難所)要配慮者リスト'!R$2:R$3000,障害!C8)</f>
        <v>0</v>
      </c>
      <c r="J8" s="111">
        <f>SUMIFS('(福祉避難所)要配慮者リスト'!S$2:S$3000,'(福祉避難所)要配慮者リスト'!R$2:R$3000,障害!C8)</f>
        <v>0</v>
      </c>
      <c r="K8" s="111">
        <f t="shared" si="0"/>
        <v>0</v>
      </c>
      <c r="L8" s="111">
        <f t="shared" si="1"/>
        <v>5</v>
      </c>
    </row>
    <row r="9" spans="1:12" ht="20.100000000000001" customHeight="1">
      <c r="A9" s="3">
        <v>8</v>
      </c>
      <c r="B9" s="3" t="s">
        <v>328</v>
      </c>
      <c r="C9" s="103" t="s">
        <v>367</v>
      </c>
      <c r="D9" s="103" t="s">
        <v>369</v>
      </c>
      <c r="E9" s="101" t="s">
        <v>370</v>
      </c>
      <c r="F9" s="101" t="s">
        <v>118</v>
      </c>
      <c r="G9" s="107" t="s">
        <v>311</v>
      </c>
      <c r="H9" s="103">
        <v>10</v>
      </c>
      <c r="I9" s="111">
        <f>COUNTIF('(福祉避難所)要配慮者リスト'!R$2:R$3000,障害!C9)</f>
        <v>0</v>
      </c>
      <c r="J9" s="111">
        <f>SUMIFS('(福祉避難所)要配慮者リスト'!S$2:S$3000,'(福祉避難所)要配慮者リスト'!R$2:R$3000,障害!C9)</f>
        <v>0</v>
      </c>
      <c r="K9" s="111">
        <f t="shared" si="0"/>
        <v>0</v>
      </c>
      <c r="L9" s="111">
        <f t="shared" si="1"/>
        <v>10</v>
      </c>
    </row>
    <row r="10" spans="1:12" ht="20.100000000000001" customHeight="1">
      <c r="A10" s="3">
        <v>9</v>
      </c>
      <c r="B10" s="3" t="s">
        <v>328</v>
      </c>
      <c r="C10" s="103" t="s">
        <v>386</v>
      </c>
      <c r="D10" s="103" t="s">
        <v>273</v>
      </c>
      <c r="E10" s="101" t="s">
        <v>376</v>
      </c>
      <c r="F10" s="101" t="s">
        <v>272</v>
      </c>
      <c r="G10" s="107" t="s">
        <v>311</v>
      </c>
      <c r="H10" s="103">
        <v>10</v>
      </c>
      <c r="I10" s="111">
        <f>COUNTIF('(福祉避難所)要配慮者リスト'!R$2:R$3000,障害!C10)</f>
        <v>0</v>
      </c>
      <c r="J10" s="111">
        <f>SUMIFS('(福祉避難所)要配慮者リスト'!S$2:S$3000,'(福祉避難所)要配慮者リスト'!R$2:R$3000,障害!C10)</f>
        <v>0</v>
      </c>
      <c r="K10" s="111">
        <f t="shared" si="0"/>
        <v>0</v>
      </c>
      <c r="L10" s="111">
        <f t="shared" si="1"/>
        <v>10</v>
      </c>
    </row>
    <row r="11" spans="1:12" ht="20.100000000000001" customHeight="1">
      <c r="A11" s="3">
        <v>10</v>
      </c>
      <c r="B11" s="3" t="s">
        <v>328</v>
      </c>
      <c r="C11" s="103" t="s">
        <v>403</v>
      </c>
      <c r="D11" s="103" t="s">
        <v>111</v>
      </c>
      <c r="E11" s="101" t="s">
        <v>397</v>
      </c>
      <c r="F11" s="101" t="s">
        <v>398</v>
      </c>
      <c r="G11" s="107" t="s">
        <v>311</v>
      </c>
      <c r="H11" s="103">
        <v>1</v>
      </c>
      <c r="I11" s="111">
        <f>COUNTIF('(福祉避難所)要配慮者リスト'!R$2:R$3000,障害!C11)</f>
        <v>0</v>
      </c>
      <c r="J11" s="111">
        <f>SUMIFS('(福祉避難所)要配慮者リスト'!S$2:S$3000,'(福祉避難所)要配慮者リスト'!R$2:R$3000,障害!C11)</f>
        <v>0</v>
      </c>
      <c r="K11" s="111">
        <f t="shared" si="0"/>
        <v>0</v>
      </c>
      <c r="L11" s="111">
        <f t="shared" si="1"/>
        <v>1</v>
      </c>
    </row>
    <row r="12" spans="1:12" ht="20.100000000000001" customHeight="1">
      <c r="A12" s="3">
        <v>11</v>
      </c>
      <c r="B12" s="3" t="s">
        <v>328</v>
      </c>
      <c r="C12" s="103" t="s">
        <v>47</v>
      </c>
      <c r="D12" s="103" t="s">
        <v>74</v>
      </c>
      <c r="E12" s="101" t="s">
        <v>405</v>
      </c>
      <c r="F12" s="101" t="s">
        <v>62</v>
      </c>
      <c r="G12" s="107" t="s">
        <v>311</v>
      </c>
      <c r="H12" s="103">
        <v>5</v>
      </c>
      <c r="I12" s="111">
        <f>COUNTIF('(福祉避難所)要配慮者リスト'!R$2:R$3000,障害!C12)</f>
        <v>0</v>
      </c>
      <c r="J12" s="111">
        <f>SUMIFS('(福祉避難所)要配慮者リスト'!S$2:S$3000,'(福祉避難所)要配慮者リスト'!R$2:R$3000,障害!C12)</f>
        <v>0</v>
      </c>
      <c r="K12" s="111">
        <f t="shared" si="0"/>
        <v>0</v>
      </c>
      <c r="L12" s="111">
        <f t="shared" si="1"/>
        <v>5</v>
      </c>
    </row>
    <row r="13" spans="1:12" ht="20.100000000000001" customHeight="1">
      <c r="A13" s="3">
        <v>12</v>
      </c>
      <c r="B13" s="3" t="s">
        <v>328</v>
      </c>
      <c r="C13" s="103" t="s">
        <v>406</v>
      </c>
      <c r="D13" s="103" t="s">
        <v>74</v>
      </c>
      <c r="E13" s="101" t="s">
        <v>405</v>
      </c>
      <c r="F13" s="101" t="s">
        <v>62</v>
      </c>
      <c r="G13" s="107" t="s">
        <v>311</v>
      </c>
      <c r="H13" s="103">
        <v>5</v>
      </c>
      <c r="I13" s="111">
        <f>COUNTIF('(福祉避難所)要配慮者リスト'!R$2:R$3000,障害!C13)</f>
        <v>0</v>
      </c>
      <c r="J13" s="111">
        <f>SUMIFS('(福祉避難所)要配慮者リスト'!S$2:S$3000,'(福祉避難所)要配慮者リスト'!R$2:R$3000,障害!C13)</f>
        <v>0</v>
      </c>
      <c r="K13" s="111">
        <f t="shared" si="0"/>
        <v>0</v>
      </c>
      <c r="L13" s="111">
        <f t="shared" si="1"/>
        <v>5</v>
      </c>
    </row>
    <row r="14" spans="1:12" ht="20.100000000000001" customHeight="1">
      <c r="A14" s="3">
        <v>13</v>
      </c>
      <c r="B14" s="3" t="s">
        <v>328</v>
      </c>
      <c r="C14" s="103" t="s">
        <v>407</v>
      </c>
      <c r="D14" s="103" t="s">
        <v>74</v>
      </c>
      <c r="E14" s="101" t="s">
        <v>405</v>
      </c>
      <c r="F14" s="101" t="s">
        <v>62</v>
      </c>
      <c r="G14" s="107" t="s">
        <v>311</v>
      </c>
      <c r="H14" s="103">
        <v>5</v>
      </c>
      <c r="I14" s="111">
        <f>COUNTIF('(福祉避難所)要配慮者リスト'!R$2:R$3000,障害!C14)</f>
        <v>0</v>
      </c>
      <c r="J14" s="111">
        <f>SUMIFS('(福祉避難所)要配慮者リスト'!S$2:S$3000,'(福祉避難所)要配慮者リスト'!R$2:R$3000,障害!C14)</f>
        <v>0</v>
      </c>
      <c r="K14" s="111">
        <f t="shared" si="0"/>
        <v>0</v>
      </c>
      <c r="L14" s="111">
        <f t="shared" si="1"/>
        <v>5</v>
      </c>
    </row>
    <row r="15" spans="1:12" ht="20.100000000000001" customHeight="1">
      <c r="A15" s="3">
        <v>14</v>
      </c>
      <c r="B15" s="3" t="s">
        <v>328</v>
      </c>
      <c r="C15" s="103" t="s">
        <v>361</v>
      </c>
      <c r="D15" s="103" t="s">
        <v>74</v>
      </c>
      <c r="E15" s="101" t="s">
        <v>405</v>
      </c>
      <c r="F15" s="101" t="s">
        <v>62</v>
      </c>
      <c r="G15" s="107" t="s">
        <v>311</v>
      </c>
      <c r="H15" s="103">
        <v>5</v>
      </c>
      <c r="I15" s="111">
        <f>COUNTIF('(福祉避難所)要配慮者リスト'!R$2:R$3000,障害!C15)</f>
        <v>0</v>
      </c>
      <c r="J15" s="111">
        <f>SUMIFS('(福祉避難所)要配慮者リスト'!S$2:S$3000,'(福祉避難所)要配慮者リスト'!R$2:R$3000,障害!C15)</f>
        <v>0</v>
      </c>
      <c r="K15" s="111">
        <f t="shared" si="0"/>
        <v>0</v>
      </c>
      <c r="L15" s="111">
        <f t="shared" si="1"/>
        <v>5</v>
      </c>
    </row>
    <row r="16" spans="1:12" ht="20.100000000000001" customHeight="1">
      <c r="A16" s="3">
        <v>15</v>
      </c>
      <c r="B16" s="3" t="s">
        <v>333</v>
      </c>
      <c r="C16" s="103" t="s">
        <v>245</v>
      </c>
      <c r="D16" s="103" t="s">
        <v>259</v>
      </c>
      <c r="E16" s="101" t="s">
        <v>374</v>
      </c>
      <c r="F16" s="101" t="s">
        <v>374</v>
      </c>
      <c r="G16" s="107" t="s">
        <v>311</v>
      </c>
      <c r="H16" s="103">
        <v>2</v>
      </c>
      <c r="I16" s="111">
        <f>COUNTIF('(福祉避難所)要配慮者リスト'!R$2:R$3000,障害!C16)</f>
        <v>0</v>
      </c>
      <c r="J16" s="111">
        <f>SUMIFS('(福祉避難所)要配慮者リスト'!S$2:S$3000,'(福祉避難所)要配慮者リスト'!R$2:R$3000,障害!C16)</f>
        <v>0</v>
      </c>
      <c r="K16" s="111">
        <f t="shared" si="0"/>
        <v>0</v>
      </c>
      <c r="L16" s="111">
        <f t="shared" si="1"/>
        <v>2</v>
      </c>
    </row>
    <row r="17" spans="1:12" ht="20.100000000000001" customHeight="1">
      <c r="A17" s="3">
        <v>16</v>
      </c>
      <c r="B17" s="3" t="s">
        <v>333</v>
      </c>
      <c r="C17" s="103" t="s">
        <v>375</v>
      </c>
      <c r="D17" s="103" t="s">
        <v>259</v>
      </c>
      <c r="E17" s="101" t="s">
        <v>374</v>
      </c>
      <c r="F17" s="101" t="s">
        <v>374</v>
      </c>
      <c r="G17" s="107" t="s">
        <v>311</v>
      </c>
      <c r="H17" s="103">
        <v>1</v>
      </c>
      <c r="I17" s="111">
        <f>COUNTIF('(福祉避難所)要配慮者リスト'!R$2:R$3000,障害!C17)</f>
        <v>0</v>
      </c>
      <c r="J17" s="111">
        <f>SUMIFS('(福祉避難所)要配慮者リスト'!S$2:S$3000,'(福祉避難所)要配慮者リスト'!R$2:R$3000,障害!C17)</f>
        <v>0</v>
      </c>
      <c r="K17" s="111">
        <f t="shared" si="0"/>
        <v>0</v>
      </c>
      <c r="L17" s="111">
        <f t="shared" si="1"/>
        <v>1</v>
      </c>
    </row>
    <row r="18" spans="1:12" ht="20.100000000000001" customHeight="1">
      <c r="A18" s="3">
        <v>17</v>
      </c>
      <c r="B18" s="3" t="s">
        <v>333</v>
      </c>
      <c r="C18" s="103" t="s">
        <v>335</v>
      </c>
      <c r="D18" s="103" t="s">
        <v>394</v>
      </c>
      <c r="E18" s="101" t="s">
        <v>397</v>
      </c>
      <c r="F18" s="101" t="s">
        <v>398</v>
      </c>
      <c r="G18" s="107" t="s">
        <v>311</v>
      </c>
      <c r="H18" s="103">
        <v>10</v>
      </c>
      <c r="I18" s="111">
        <f>COUNTIF('(福祉避難所)要配慮者リスト'!R$2:R$3000,障害!C18)</f>
        <v>0</v>
      </c>
      <c r="J18" s="111">
        <f>SUMIFS('(福祉避難所)要配慮者リスト'!S$2:S$3000,'(福祉避難所)要配慮者リスト'!R$2:R$3000,障害!C18)</f>
        <v>0</v>
      </c>
      <c r="K18" s="111">
        <f t="shared" si="0"/>
        <v>0</v>
      </c>
      <c r="L18" s="111">
        <f t="shared" si="1"/>
        <v>10</v>
      </c>
    </row>
    <row r="19" spans="1:12" ht="20.100000000000001" customHeight="1">
      <c r="A19" s="3">
        <v>18</v>
      </c>
      <c r="B19" s="3" t="s">
        <v>330</v>
      </c>
      <c r="C19" s="103" t="s">
        <v>19</v>
      </c>
      <c r="D19" s="103" t="s">
        <v>350</v>
      </c>
      <c r="E19" s="101" t="s">
        <v>352</v>
      </c>
      <c r="F19" s="101" t="s">
        <v>354</v>
      </c>
      <c r="G19" s="107" t="s">
        <v>311</v>
      </c>
      <c r="H19" s="103">
        <v>10</v>
      </c>
      <c r="I19" s="111">
        <f>COUNTIF('(福祉避難所)要配慮者リスト'!R$2:R$3000,障害!C19)</f>
        <v>0</v>
      </c>
      <c r="J19" s="111">
        <f>SUMIFS('(福祉避難所)要配慮者リスト'!S$2:S$3000,'(福祉避難所)要配慮者リスト'!R$2:R$3000,障害!C19)</f>
        <v>0</v>
      </c>
      <c r="K19" s="111">
        <f t="shared" si="0"/>
        <v>0</v>
      </c>
      <c r="L19" s="111">
        <f t="shared" si="1"/>
        <v>10</v>
      </c>
    </row>
    <row r="20" spans="1:12" ht="20.100000000000001" customHeight="1">
      <c r="A20" s="3">
        <v>19</v>
      </c>
      <c r="B20" s="3" t="s">
        <v>329</v>
      </c>
      <c r="C20" s="103" t="s">
        <v>378</v>
      </c>
      <c r="D20" s="103" t="s">
        <v>379</v>
      </c>
      <c r="E20" s="101" t="s">
        <v>10</v>
      </c>
      <c r="F20" s="101" t="s">
        <v>381</v>
      </c>
      <c r="G20" s="107" t="s">
        <v>311</v>
      </c>
      <c r="H20" s="103">
        <v>10</v>
      </c>
      <c r="I20" s="111">
        <f>COUNTIF('(福祉避難所)要配慮者リスト'!R$2:R$3000,障害!C20)</f>
        <v>0</v>
      </c>
      <c r="J20" s="111">
        <f>SUMIFS('(福祉避難所)要配慮者リスト'!S$2:S$3000,'(福祉避難所)要配慮者リスト'!R$2:R$3000,障害!C20)</f>
        <v>0</v>
      </c>
      <c r="K20" s="111">
        <f t="shared" si="0"/>
        <v>0</v>
      </c>
      <c r="L20" s="111">
        <f t="shared" si="1"/>
        <v>10</v>
      </c>
    </row>
    <row r="21" spans="1:12" ht="20.100000000000001" customHeight="1">
      <c r="A21" s="3">
        <v>20</v>
      </c>
      <c r="B21" s="3" t="s">
        <v>329</v>
      </c>
      <c r="C21" s="103" t="s">
        <v>383</v>
      </c>
      <c r="D21" s="103" t="s">
        <v>379</v>
      </c>
      <c r="E21" s="101" t="s">
        <v>10</v>
      </c>
      <c r="F21" s="101" t="s">
        <v>381</v>
      </c>
      <c r="G21" s="107" t="s">
        <v>311</v>
      </c>
      <c r="H21" s="103">
        <v>10</v>
      </c>
      <c r="I21" s="111">
        <f>COUNTIF('(福祉避難所)要配慮者リスト'!R$2:R$3000,障害!C21)</f>
        <v>0</v>
      </c>
      <c r="J21" s="111">
        <f>SUMIFS('(福祉避難所)要配慮者リスト'!S$2:S$3000,'(福祉避難所)要配慮者リスト'!R$2:R$3000,障害!C21)</f>
        <v>0</v>
      </c>
      <c r="K21" s="111">
        <f t="shared" si="0"/>
        <v>0</v>
      </c>
      <c r="L21" s="111">
        <f t="shared" si="1"/>
        <v>10</v>
      </c>
    </row>
    <row r="22" spans="1:12" ht="20.100000000000001" customHeight="1">
      <c r="A22" s="3">
        <v>21</v>
      </c>
      <c r="B22" s="3" t="s">
        <v>329</v>
      </c>
      <c r="C22" s="103" t="s">
        <v>343</v>
      </c>
      <c r="D22" s="103" t="s">
        <v>344</v>
      </c>
      <c r="E22" s="101" t="s">
        <v>341</v>
      </c>
      <c r="F22" s="101" t="s">
        <v>61</v>
      </c>
      <c r="G22" s="107" t="s">
        <v>311</v>
      </c>
      <c r="H22" s="103">
        <v>5</v>
      </c>
      <c r="I22" s="111">
        <f>COUNTIF('(福祉避難所)要配慮者リスト'!R$2:R$3000,障害!C22)</f>
        <v>0</v>
      </c>
      <c r="J22" s="111">
        <f>SUMIFS('(福祉避難所)要配慮者リスト'!S$2:S$3000,'(福祉避難所)要配慮者リスト'!R$2:R$3000,障害!C22)</f>
        <v>0</v>
      </c>
      <c r="K22" s="111">
        <f t="shared" si="0"/>
        <v>0</v>
      </c>
      <c r="L22" s="111">
        <f t="shared" si="1"/>
        <v>5</v>
      </c>
    </row>
    <row r="23" spans="1:12" ht="20.100000000000001" customHeight="1">
      <c r="A23" s="3">
        <v>22</v>
      </c>
      <c r="B23" s="3" t="s">
        <v>329</v>
      </c>
      <c r="C23" s="103" t="s">
        <v>372</v>
      </c>
      <c r="D23" s="103" t="s">
        <v>186</v>
      </c>
      <c r="E23" s="101" t="s">
        <v>152</v>
      </c>
      <c r="F23" s="101" t="s">
        <v>373</v>
      </c>
      <c r="G23" s="107" t="s">
        <v>311</v>
      </c>
      <c r="H23" s="103">
        <v>20</v>
      </c>
      <c r="I23" s="111">
        <f>COUNTIF('(福祉避難所)要配慮者リスト'!R$2:R$3000,障害!C23)</f>
        <v>0</v>
      </c>
      <c r="J23" s="111">
        <f>SUMIFS('(福祉避難所)要配慮者リスト'!S$2:S$3000,'(福祉避難所)要配慮者リスト'!R$2:R$3000,障害!C23)</f>
        <v>0</v>
      </c>
      <c r="K23" s="111">
        <f t="shared" si="0"/>
        <v>0</v>
      </c>
      <c r="L23" s="111">
        <f t="shared" si="1"/>
        <v>20</v>
      </c>
    </row>
    <row r="24" spans="1:12">
      <c r="A24" s="100"/>
      <c r="B24" s="100"/>
      <c r="C24" s="100"/>
      <c r="D24" s="100"/>
      <c r="E24" s="100"/>
      <c r="F24" s="100"/>
      <c r="G24" s="108" t="s">
        <v>311</v>
      </c>
      <c r="H24" s="109">
        <f>SUM(H2:H23)</f>
        <v>146</v>
      </c>
      <c r="I24" s="111">
        <f>SUM(I2:I23)</f>
        <v>3</v>
      </c>
      <c r="J24" s="111">
        <f>SUM(J2:J23)</f>
        <v>2</v>
      </c>
      <c r="K24" s="110">
        <f>SUM(K2:K23)</f>
        <v>5</v>
      </c>
      <c r="L24" s="110">
        <f>SUM(L2:L23)</f>
        <v>141</v>
      </c>
    </row>
    <row r="25" spans="1:12">
      <c r="G25" s="107" t="s">
        <v>546</v>
      </c>
      <c r="H25" s="110">
        <f>高齢者!$H$39</f>
        <v>307</v>
      </c>
    </row>
    <row r="26" spans="1:12">
      <c r="G26" s="107" t="s">
        <v>510</v>
      </c>
      <c r="H26" s="111">
        <f>乳幼児!$H$23</f>
        <v>160</v>
      </c>
    </row>
    <row r="27" spans="1:12">
      <c r="G27" s="107" t="s">
        <v>547</v>
      </c>
      <c r="H27" s="111">
        <f>高障妊!$H$11</f>
        <v>10</v>
      </c>
    </row>
    <row r="28" spans="1:12">
      <c r="G28" s="107" t="s">
        <v>548</v>
      </c>
      <c r="H28" s="111">
        <f>SUM(H24:H27)</f>
        <v>623</v>
      </c>
    </row>
  </sheetData>
  <phoneticPr fontId="1"/>
  <pageMargins left="0.7" right="0.7" top="0.75" bottom="0.75" header="0.3" footer="0.3"/>
  <pageSetup paperSize="9" fitToWidth="1" fitToHeight="1" orientation="portrait" usePrinterDefaults="1"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dimension ref="A1:L39"/>
  <sheetViews>
    <sheetView topLeftCell="A19" workbookViewId="0">
      <selection activeCell="H39" sqref="H39"/>
    </sheetView>
  </sheetViews>
  <sheetFormatPr defaultRowHeight="13.5"/>
  <cols>
    <col min="1" max="1" width="6.875" customWidth="1"/>
    <col min="3" max="3" width="36.25" customWidth="1"/>
    <col min="4" max="4" width="30.5" customWidth="1"/>
    <col min="5" max="5" width="11" customWidth="1"/>
    <col min="6" max="6" width="10.75" customWidth="1"/>
    <col min="7" max="7" width="11" customWidth="1"/>
    <col min="8" max="12" width="8.625" customWidth="1"/>
  </cols>
  <sheetData>
    <row r="1" spans="1:12" ht="36" customHeight="1">
      <c r="A1" s="3" t="s">
        <v>109</v>
      </c>
      <c r="B1" s="101" t="s">
        <v>327</v>
      </c>
      <c r="C1" s="101" t="s">
        <v>263</v>
      </c>
      <c r="D1" s="101" t="s">
        <v>143</v>
      </c>
      <c r="E1" s="101" t="s">
        <v>144</v>
      </c>
      <c r="F1" s="101" t="s">
        <v>146</v>
      </c>
      <c r="G1" s="105" t="s">
        <v>97</v>
      </c>
      <c r="H1" s="105" t="s">
        <v>148</v>
      </c>
      <c r="I1" s="101" t="s">
        <v>494</v>
      </c>
      <c r="J1" s="101" t="s">
        <v>539</v>
      </c>
      <c r="K1" s="101" t="s">
        <v>50</v>
      </c>
      <c r="L1" s="101" t="s">
        <v>545</v>
      </c>
    </row>
    <row r="2" spans="1:12" ht="20.100000000000001" customHeight="1">
      <c r="A2" s="3">
        <v>1</v>
      </c>
      <c r="B2" s="3" t="s">
        <v>207</v>
      </c>
      <c r="C2" s="103" t="s">
        <v>166</v>
      </c>
      <c r="D2" s="103" t="s">
        <v>168</v>
      </c>
      <c r="E2" s="101" t="s">
        <v>172</v>
      </c>
      <c r="F2" s="101" t="s">
        <v>174</v>
      </c>
      <c r="G2" s="107" t="s">
        <v>154</v>
      </c>
      <c r="H2" s="103">
        <v>10</v>
      </c>
      <c r="I2" s="110">
        <f>COUNTIF('(福祉避難所)要配慮者リスト'!R$2:R$3000,C2)</f>
        <v>1</v>
      </c>
      <c r="J2" s="111">
        <f>SUMIFS('(福祉避難所)要配慮者リスト'!S$2:S$3000,'(福祉避難所)要配慮者リスト'!R$2:R$3000,C2)</f>
        <v>0</v>
      </c>
      <c r="K2" s="111">
        <f t="shared" ref="K2:K38" si="0">I2+J2</f>
        <v>1</v>
      </c>
      <c r="L2" s="111">
        <f t="shared" ref="L2:L38" si="1">H2-K2</f>
        <v>9</v>
      </c>
    </row>
    <row r="3" spans="1:12" ht="20.100000000000001" customHeight="1">
      <c r="A3" s="3">
        <v>2</v>
      </c>
      <c r="B3" s="3" t="s">
        <v>207</v>
      </c>
      <c r="C3" s="103" t="s">
        <v>180</v>
      </c>
      <c r="D3" s="103" t="s">
        <v>182</v>
      </c>
      <c r="E3" s="101" t="s">
        <v>52</v>
      </c>
      <c r="F3" s="101" t="s">
        <v>174</v>
      </c>
      <c r="G3" s="107" t="s">
        <v>154</v>
      </c>
      <c r="H3" s="103">
        <v>6</v>
      </c>
      <c r="I3" s="110">
        <f>COUNTIF('(福祉避難所)要配慮者リスト'!R$2:R$3000,C3)</f>
        <v>0</v>
      </c>
      <c r="J3" s="111">
        <f>SUMIFS('(福祉避難所)要配慮者リスト'!S$2:S$3000,'(福祉避難所)要配慮者リスト'!R$2:R$3000,C3)</f>
        <v>0</v>
      </c>
      <c r="K3" s="111">
        <f t="shared" si="0"/>
        <v>0</v>
      </c>
      <c r="L3" s="111">
        <f t="shared" si="1"/>
        <v>6</v>
      </c>
    </row>
    <row r="4" spans="1:12" ht="20.100000000000001" customHeight="1">
      <c r="A4" s="3">
        <v>3</v>
      </c>
      <c r="B4" s="3" t="s">
        <v>207</v>
      </c>
      <c r="C4" s="103" t="s">
        <v>214</v>
      </c>
      <c r="D4" s="103" t="s">
        <v>216</v>
      </c>
      <c r="E4" s="101" t="s">
        <v>11</v>
      </c>
      <c r="F4" s="101" t="s">
        <v>219</v>
      </c>
      <c r="G4" s="107" t="s">
        <v>154</v>
      </c>
      <c r="H4" s="103">
        <v>10</v>
      </c>
      <c r="I4" s="110">
        <f>COUNTIF('(福祉避難所)要配慮者リスト'!R$2:R$3000,C4)</f>
        <v>0</v>
      </c>
      <c r="J4" s="111">
        <f>SUMIFS('(福祉避難所)要配慮者リスト'!S$2:S$3000,'(福祉避難所)要配慮者リスト'!R$2:R$3000,C4)</f>
        <v>0</v>
      </c>
      <c r="K4" s="111">
        <f t="shared" si="0"/>
        <v>0</v>
      </c>
      <c r="L4" s="111">
        <f t="shared" si="1"/>
        <v>10</v>
      </c>
    </row>
    <row r="5" spans="1:12" ht="20.100000000000001" customHeight="1">
      <c r="A5" s="3">
        <v>4</v>
      </c>
      <c r="B5" s="3" t="s">
        <v>207</v>
      </c>
      <c r="C5" s="103" t="s">
        <v>220</v>
      </c>
      <c r="D5" s="103" t="s">
        <v>223</v>
      </c>
      <c r="E5" s="101" t="s">
        <v>224</v>
      </c>
      <c r="F5" s="101" t="s">
        <v>225</v>
      </c>
      <c r="G5" s="107" t="s">
        <v>154</v>
      </c>
      <c r="H5" s="103">
        <v>10</v>
      </c>
      <c r="I5" s="110">
        <f>COUNTIF('(福祉避難所)要配慮者リスト'!R$2:R$3000,C5)</f>
        <v>0</v>
      </c>
      <c r="J5" s="111">
        <f>SUMIFS('(福祉避難所)要配慮者リスト'!S$2:S$3000,'(福祉避難所)要配慮者リスト'!R$2:R$3000,C5)</f>
        <v>0</v>
      </c>
      <c r="K5" s="111">
        <f t="shared" si="0"/>
        <v>0</v>
      </c>
      <c r="L5" s="111">
        <f t="shared" si="1"/>
        <v>10</v>
      </c>
    </row>
    <row r="6" spans="1:12" ht="20.100000000000001" customHeight="1">
      <c r="A6" s="3">
        <v>5</v>
      </c>
      <c r="B6" s="3" t="s">
        <v>207</v>
      </c>
      <c r="C6" s="103" t="s">
        <v>227</v>
      </c>
      <c r="D6" s="103" t="s">
        <v>228</v>
      </c>
      <c r="E6" s="101" t="s">
        <v>232</v>
      </c>
      <c r="F6" s="101" t="s">
        <v>232</v>
      </c>
      <c r="G6" s="107" t="s">
        <v>154</v>
      </c>
      <c r="H6" s="103">
        <v>10</v>
      </c>
      <c r="I6" s="110">
        <f>COUNTIF('(福祉避難所)要配慮者リスト'!R$2:R$3000,C6)</f>
        <v>0</v>
      </c>
      <c r="J6" s="111">
        <f>SUMIFS('(福祉避難所)要配慮者リスト'!S$2:S$3000,'(福祉避難所)要配慮者リスト'!R$2:R$3000,C6)</f>
        <v>0</v>
      </c>
      <c r="K6" s="111">
        <f t="shared" si="0"/>
        <v>0</v>
      </c>
      <c r="L6" s="111">
        <f t="shared" si="1"/>
        <v>10</v>
      </c>
    </row>
    <row r="7" spans="1:12" ht="20.100000000000001" customHeight="1">
      <c r="A7" s="3">
        <v>6</v>
      </c>
      <c r="B7" s="3" t="s">
        <v>207</v>
      </c>
      <c r="C7" s="103" t="s">
        <v>247</v>
      </c>
      <c r="D7" s="103" t="s">
        <v>4</v>
      </c>
      <c r="E7" s="101" t="s">
        <v>2</v>
      </c>
      <c r="F7" s="101" t="s">
        <v>248</v>
      </c>
      <c r="G7" s="107" t="s">
        <v>154</v>
      </c>
      <c r="H7" s="103">
        <v>5</v>
      </c>
      <c r="I7" s="110">
        <f>COUNTIF('(福祉避難所)要配慮者リスト'!R$2:R$3000,C7)</f>
        <v>0</v>
      </c>
      <c r="J7" s="111">
        <f>SUMIFS('(福祉避難所)要配慮者リスト'!S$2:S$3000,'(福祉避難所)要配慮者リスト'!R$2:R$3000,C7)</f>
        <v>0</v>
      </c>
      <c r="K7" s="111">
        <f t="shared" si="0"/>
        <v>0</v>
      </c>
      <c r="L7" s="111">
        <f t="shared" si="1"/>
        <v>5</v>
      </c>
    </row>
    <row r="8" spans="1:12" ht="20.100000000000001" customHeight="1">
      <c r="A8" s="3">
        <v>7</v>
      </c>
      <c r="B8" s="3" t="s">
        <v>207</v>
      </c>
      <c r="C8" s="103" t="s">
        <v>250</v>
      </c>
      <c r="D8" s="103" t="s">
        <v>251</v>
      </c>
      <c r="E8" s="101" t="s">
        <v>252</v>
      </c>
      <c r="F8" s="101" t="s">
        <v>255</v>
      </c>
      <c r="G8" s="107" t="s">
        <v>154</v>
      </c>
      <c r="H8" s="103">
        <v>5</v>
      </c>
      <c r="I8" s="110">
        <f>COUNTIF('(福祉避難所)要配慮者リスト'!R$2:R$3000,C8)</f>
        <v>0</v>
      </c>
      <c r="J8" s="111">
        <f>SUMIFS('(福祉避難所)要配慮者リスト'!S$2:S$3000,'(福祉避難所)要配慮者リスト'!R$2:R$3000,C8)</f>
        <v>0</v>
      </c>
      <c r="K8" s="111">
        <f t="shared" si="0"/>
        <v>0</v>
      </c>
      <c r="L8" s="111">
        <f t="shared" si="1"/>
        <v>5</v>
      </c>
    </row>
    <row r="9" spans="1:12" ht="20.100000000000001" customHeight="1">
      <c r="A9" s="3">
        <v>8</v>
      </c>
      <c r="B9" s="3" t="s">
        <v>207</v>
      </c>
      <c r="C9" s="103" t="s">
        <v>286</v>
      </c>
      <c r="D9" s="103" t="s">
        <v>125</v>
      </c>
      <c r="E9" s="101" t="s">
        <v>290</v>
      </c>
      <c r="F9" s="101" t="s">
        <v>292</v>
      </c>
      <c r="G9" s="107" t="s">
        <v>154</v>
      </c>
      <c r="H9" s="103">
        <v>10</v>
      </c>
      <c r="I9" s="110">
        <f>COUNTIF('(福祉避難所)要配慮者リスト'!R$2:R$3000,C9)</f>
        <v>0</v>
      </c>
      <c r="J9" s="111">
        <f>SUMIFS('(福祉避難所)要配慮者リスト'!S$2:S$3000,'(福祉避難所)要配慮者リスト'!R$2:R$3000,C9)</f>
        <v>0</v>
      </c>
      <c r="K9" s="111">
        <f t="shared" si="0"/>
        <v>0</v>
      </c>
      <c r="L9" s="111">
        <f t="shared" si="1"/>
        <v>10</v>
      </c>
    </row>
    <row r="10" spans="1:12" ht="20.100000000000001" customHeight="1">
      <c r="A10" s="3">
        <v>9</v>
      </c>
      <c r="B10" s="3" t="s">
        <v>328</v>
      </c>
      <c r="C10" s="103" t="s">
        <v>56</v>
      </c>
      <c r="D10" s="103" t="s">
        <v>149</v>
      </c>
      <c r="E10" s="101" t="s">
        <v>151</v>
      </c>
      <c r="F10" s="101" t="s">
        <v>153</v>
      </c>
      <c r="G10" s="107" t="s">
        <v>154</v>
      </c>
      <c r="H10" s="103">
        <v>10</v>
      </c>
      <c r="I10" s="110">
        <f>COUNTIF('(福祉避難所)要配慮者リスト'!R$2:R$3000,C10)</f>
        <v>0</v>
      </c>
      <c r="J10" s="111">
        <f>SUMIFS('(福祉避難所)要配慮者リスト'!S$2:S$3000,'(福祉避難所)要配慮者リスト'!R$2:R$3000,C10)</f>
        <v>0</v>
      </c>
      <c r="K10" s="111">
        <f t="shared" si="0"/>
        <v>0</v>
      </c>
      <c r="L10" s="111">
        <f t="shared" si="1"/>
        <v>10</v>
      </c>
    </row>
    <row r="11" spans="1:12" ht="20.100000000000001" customHeight="1">
      <c r="A11" s="3">
        <v>10</v>
      </c>
      <c r="B11" s="3" t="s">
        <v>328</v>
      </c>
      <c r="C11" s="103" t="s">
        <v>155</v>
      </c>
      <c r="D11" s="103" t="s">
        <v>149</v>
      </c>
      <c r="E11" s="101" t="s">
        <v>156</v>
      </c>
      <c r="F11" s="101" t="s">
        <v>157</v>
      </c>
      <c r="G11" s="107" t="s">
        <v>154</v>
      </c>
      <c r="H11" s="103">
        <v>5</v>
      </c>
      <c r="I11" s="110">
        <f>COUNTIF('(福祉避難所)要配慮者リスト'!R$2:R$3000,C11)</f>
        <v>0</v>
      </c>
      <c r="J11" s="111">
        <f>SUMIFS('(福祉避難所)要配慮者リスト'!S$2:S$3000,'(福祉避難所)要配慮者リスト'!R$2:R$3000,C11)</f>
        <v>0</v>
      </c>
      <c r="K11" s="111">
        <f t="shared" si="0"/>
        <v>0</v>
      </c>
      <c r="L11" s="111">
        <f t="shared" si="1"/>
        <v>5</v>
      </c>
    </row>
    <row r="12" spans="1:12" ht="20.100000000000001" customHeight="1">
      <c r="A12" s="3">
        <v>11</v>
      </c>
      <c r="B12" s="3" t="s">
        <v>328</v>
      </c>
      <c r="C12" s="103" t="s">
        <v>158</v>
      </c>
      <c r="D12" s="103" t="s">
        <v>149</v>
      </c>
      <c r="E12" s="101" t="s">
        <v>159</v>
      </c>
      <c r="F12" s="101" t="s">
        <v>153</v>
      </c>
      <c r="G12" s="107" t="s">
        <v>154</v>
      </c>
      <c r="H12" s="103">
        <v>2</v>
      </c>
      <c r="I12" s="110">
        <f>COUNTIF('(福祉避難所)要配慮者リスト'!R$2:R$3000,C12)</f>
        <v>0</v>
      </c>
      <c r="J12" s="111">
        <f>SUMIFS('(福祉避難所)要配慮者リスト'!S$2:S$3000,'(福祉避難所)要配慮者リスト'!R$2:R$3000,C12)</f>
        <v>0</v>
      </c>
      <c r="K12" s="111">
        <f t="shared" si="0"/>
        <v>0</v>
      </c>
      <c r="L12" s="111">
        <f t="shared" si="1"/>
        <v>2</v>
      </c>
    </row>
    <row r="13" spans="1:12" ht="20.100000000000001" customHeight="1">
      <c r="A13" s="3">
        <v>12</v>
      </c>
      <c r="B13" s="3" t="s">
        <v>328</v>
      </c>
      <c r="C13" s="103" t="s">
        <v>337</v>
      </c>
      <c r="D13" s="103" t="s">
        <v>273</v>
      </c>
      <c r="E13" s="101" t="s">
        <v>274</v>
      </c>
      <c r="F13" s="101" t="s">
        <v>276</v>
      </c>
      <c r="G13" s="107" t="s">
        <v>154</v>
      </c>
      <c r="H13" s="103">
        <v>3</v>
      </c>
      <c r="I13" s="110">
        <f>COUNTIF('(福祉避難所)要配慮者リスト'!R$2:R$3000,C13)</f>
        <v>0</v>
      </c>
      <c r="J13" s="111">
        <f>SUMIFS('(福祉避難所)要配慮者リスト'!S$2:S$3000,'(福祉避難所)要配慮者リスト'!R$2:R$3000,C13)</f>
        <v>0</v>
      </c>
      <c r="K13" s="111">
        <f t="shared" si="0"/>
        <v>0</v>
      </c>
      <c r="L13" s="111">
        <f t="shared" si="1"/>
        <v>3</v>
      </c>
    </row>
    <row r="14" spans="1:12" ht="20.100000000000001" customHeight="1">
      <c r="A14" s="3">
        <v>13</v>
      </c>
      <c r="B14" s="3" t="s">
        <v>328</v>
      </c>
      <c r="C14" s="103" t="s">
        <v>277</v>
      </c>
      <c r="D14" s="103" t="s">
        <v>59</v>
      </c>
      <c r="E14" s="101" t="s">
        <v>278</v>
      </c>
      <c r="F14" s="101" t="s">
        <v>279</v>
      </c>
      <c r="G14" s="107" t="s">
        <v>154</v>
      </c>
      <c r="H14" s="103">
        <v>3</v>
      </c>
      <c r="I14" s="110">
        <f>COUNTIF('(福祉避難所)要配慮者リスト'!R$2:R$3000,C14)</f>
        <v>0</v>
      </c>
      <c r="J14" s="111">
        <f>SUMIFS('(福祉避難所)要配慮者リスト'!S$2:S$3000,'(福祉避難所)要配慮者リスト'!R$2:R$3000,C14)</f>
        <v>0</v>
      </c>
      <c r="K14" s="111">
        <f t="shared" si="0"/>
        <v>0</v>
      </c>
      <c r="L14" s="111">
        <f t="shared" si="1"/>
        <v>3</v>
      </c>
    </row>
    <row r="15" spans="1:12" ht="20.100000000000001" customHeight="1">
      <c r="A15" s="3">
        <v>14</v>
      </c>
      <c r="B15" s="3" t="s">
        <v>328</v>
      </c>
      <c r="C15" s="103" t="s">
        <v>280</v>
      </c>
      <c r="D15" s="103" t="s">
        <v>273</v>
      </c>
      <c r="E15" s="101" t="s">
        <v>253</v>
      </c>
      <c r="F15" s="101" t="s">
        <v>276</v>
      </c>
      <c r="G15" s="107" t="s">
        <v>154</v>
      </c>
      <c r="H15" s="103">
        <v>10</v>
      </c>
      <c r="I15" s="110">
        <f>COUNTIF('(福祉避難所)要配慮者リスト'!R$2:R$3000,C15)</f>
        <v>0</v>
      </c>
      <c r="J15" s="111">
        <f>SUMIFS('(福祉避難所)要配慮者リスト'!S$2:S$3000,'(福祉避難所)要配慮者リスト'!R$2:R$3000,C15)</f>
        <v>0</v>
      </c>
      <c r="K15" s="111">
        <f t="shared" si="0"/>
        <v>0</v>
      </c>
      <c r="L15" s="111">
        <f t="shared" si="1"/>
        <v>10</v>
      </c>
    </row>
    <row r="16" spans="1:12" ht="20.100000000000001" customHeight="1">
      <c r="A16" s="3">
        <v>15</v>
      </c>
      <c r="B16" s="3" t="s">
        <v>328</v>
      </c>
      <c r="C16" s="103" t="s">
        <v>24</v>
      </c>
      <c r="D16" s="103" t="s">
        <v>281</v>
      </c>
      <c r="E16" s="101" t="s">
        <v>283</v>
      </c>
      <c r="F16" s="101" t="s">
        <v>285</v>
      </c>
      <c r="G16" s="107" t="s">
        <v>154</v>
      </c>
      <c r="H16" s="103">
        <v>3</v>
      </c>
      <c r="I16" s="110">
        <f>COUNTIF('(福祉避難所)要配慮者リスト'!R$2:R$3000,C16)</f>
        <v>0</v>
      </c>
      <c r="J16" s="111">
        <f>SUMIFS('(福祉避難所)要配慮者リスト'!S$2:S$3000,'(福祉避難所)要配慮者リスト'!R$2:R$3000,C16)</f>
        <v>0</v>
      </c>
      <c r="K16" s="111">
        <f t="shared" si="0"/>
        <v>0</v>
      </c>
      <c r="L16" s="111">
        <f t="shared" si="1"/>
        <v>3</v>
      </c>
    </row>
    <row r="17" spans="1:12" ht="20.100000000000001" customHeight="1">
      <c r="A17" s="3">
        <v>16</v>
      </c>
      <c r="B17" s="3" t="s">
        <v>328</v>
      </c>
      <c r="C17" s="103" t="s">
        <v>293</v>
      </c>
      <c r="D17" s="103" t="s">
        <v>295</v>
      </c>
      <c r="E17" s="101" t="s">
        <v>215</v>
      </c>
      <c r="F17" s="101" t="s">
        <v>204</v>
      </c>
      <c r="G17" s="107" t="s">
        <v>154</v>
      </c>
      <c r="H17" s="103">
        <v>10</v>
      </c>
      <c r="I17" s="110">
        <f>COUNTIF('(福祉避難所)要配慮者リスト'!R$2:R$3000,C17)</f>
        <v>0</v>
      </c>
      <c r="J17" s="111">
        <f>SUMIFS('(福祉避難所)要配慮者リスト'!S$2:S$3000,'(福祉避難所)要配慮者リスト'!R$2:R$3000,C17)</f>
        <v>0</v>
      </c>
      <c r="K17" s="111">
        <f t="shared" si="0"/>
        <v>0</v>
      </c>
      <c r="L17" s="111">
        <f t="shared" si="1"/>
        <v>10</v>
      </c>
    </row>
    <row r="18" spans="1:12" ht="20.100000000000001" customHeight="1">
      <c r="A18" s="3">
        <v>17</v>
      </c>
      <c r="B18" s="3" t="s">
        <v>328</v>
      </c>
      <c r="C18" s="103" t="s">
        <v>169</v>
      </c>
      <c r="D18" s="103" t="s">
        <v>117</v>
      </c>
      <c r="E18" s="101" t="s">
        <v>304</v>
      </c>
      <c r="F18" s="101" t="s">
        <v>275</v>
      </c>
      <c r="G18" s="107" t="s">
        <v>154</v>
      </c>
      <c r="H18" s="103">
        <v>20</v>
      </c>
      <c r="I18" s="110">
        <f>COUNTIF('(福祉避難所)要配慮者リスト'!R$2:R$3000,C18)</f>
        <v>0</v>
      </c>
      <c r="J18" s="111">
        <f>SUMIFS('(福祉避難所)要配慮者リスト'!S$2:S$3000,'(福祉避難所)要配慮者リスト'!R$2:R$3000,C18)</f>
        <v>0</v>
      </c>
      <c r="K18" s="111">
        <f t="shared" si="0"/>
        <v>0</v>
      </c>
      <c r="L18" s="111">
        <f t="shared" si="1"/>
        <v>20</v>
      </c>
    </row>
    <row r="19" spans="1:12" ht="20.100000000000001" customHeight="1">
      <c r="A19" s="3">
        <v>18</v>
      </c>
      <c r="B19" s="3" t="s">
        <v>333</v>
      </c>
      <c r="C19" s="103" t="s">
        <v>256</v>
      </c>
      <c r="D19" s="103" t="s">
        <v>258</v>
      </c>
      <c r="E19" s="101" t="s">
        <v>261</v>
      </c>
      <c r="F19" s="101" t="s">
        <v>262</v>
      </c>
      <c r="G19" s="107" t="s">
        <v>154</v>
      </c>
      <c r="H19" s="103">
        <v>5</v>
      </c>
      <c r="I19" s="110">
        <f>COUNTIF('(福祉避難所)要配慮者リスト'!R$2:R$3000,C19)</f>
        <v>0</v>
      </c>
      <c r="J19" s="111">
        <f>SUMIFS('(福祉避難所)要配慮者リスト'!S$2:S$3000,'(福祉避難所)要配慮者リスト'!R$2:R$3000,C19)</f>
        <v>0</v>
      </c>
      <c r="K19" s="111">
        <f t="shared" si="0"/>
        <v>0</v>
      </c>
      <c r="L19" s="111">
        <f t="shared" si="1"/>
        <v>5</v>
      </c>
    </row>
    <row r="20" spans="1:12" ht="20.100000000000001" customHeight="1">
      <c r="A20" s="3">
        <v>19</v>
      </c>
      <c r="B20" s="3" t="s">
        <v>333</v>
      </c>
      <c r="C20" s="112" t="s">
        <v>217</v>
      </c>
      <c r="D20" s="103" t="s">
        <v>326</v>
      </c>
      <c r="E20" s="101" t="s">
        <v>325</v>
      </c>
      <c r="F20" s="101" t="s">
        <v>241</v>
      </c>
      <c r="G20" s="107" t="s">
        <v>154</v>
      </c>
      <c r="H20" s="103">
        <v>3</v>
      </c>
      <c r="I20" s="110">
        <f>COUNTIF('(福祉避難所)要配慮者リスト'!R$2:R$3000,C20)</f>
        <v>0</v>
      </c>
      <c r="J20" s="111">
        <f>SUMIFS('(福祉避難所)要配慮者リスト'!S$2:S$3000,'(福祉避難所)要配慮者リスト'!R$2:R$3000,C20)</f>
        <v>0</v>
      </c>
      <c r="K20" s="111">
        <f t="shared" si="0"/>
        <v>0</v>
      </c>
      <c r="L20" s="111">
        <f t="shared" si="1"/>
        <v>3</v>
      </c>
    </row>
    <row r="21" spans="1:12" ht="20.100000000000001" customHeight="1">
      <c r="A21" s="3">
        <v>20</v>
      </c>
      <c r="B21" s="3" t="s">
        <v>330</v>
      </c>
      <c r="C21" s="103" t="s">
        <v>184</v>
      </c>
      <c r="D21" s="103" t="s">
        <v>187</v>
      </c>
      <c r="E21" s="101" t="s">
        <v>188</v>
      </c>
      <c r="F21" s="101" t="s">
        <v>189</v>
      </c>
      <c r="G21" s="107" t="s">
        <v>154</v>
      </c>
      <c r="H21" s="103">
        <v>10</v>
      </c>
      <c r="I21" s="110">
        <f>COUNTIF('(福祉避難所)要配慮者リスト'!R$2:R$3000,C21)</f>
        <v>0</v>
      </c>
      <c r="J21" s="111">
        <f>SUMIFS('(福祉避難所)要配慮者リスト'!S$2:S$3000,'(福祉避難所)要配慮者リスト'!R$2:R$3000,C21)</f>
        <v>0</v>
      </c>
      <c r="K21" s="111">
        <f t="shared" si="0"/>
        <v>0</v>
      </c>
      <c r="L21" s="111">
        <f t="shared" si="1"/>
        <v>10</v>
      </c>
    </row>
    <row r="22" spans="1:12" ht="20.100000000000001" customHeight="1">
      <c r="A22" s="3">
        <v>21</v>
      </c>
      <c r="B22" s="3" t="s">
        <v>175</v>
      </c>
      <c r="C22" s="103" t="s">
        <v>297</v>
      </c>
      <c r="D22" s="103" t="s">
        <v>299</v>
      </c>
      <c r="E22" s="101" t="s">
        <v>301</v>
      </c>
      <c r="F22" s="101" t="s">
        <v>257</v>
      </c>
      <c r="G22" s="107" t="s">
        <v>302</v>
      </c>
      <c r="H22" s="103">
        <v>5</v>
      </c>
      <c r="I22" s="110">
        <f>COUNTIF('(福祉避難所)要配慮者リスト'!R$2:R$3000,C22)</f>
        <v>0</v>
      </c>
      <c r="J22" s="111">
        <f>SUMIFS('(福祉避難所)要配慮者リスト'!S$2:S$3000,'(福祉避難所)要配慮者リスト'!R$2:R$3000,C22)</f>
        <v>0</v>
      </c>
      <c r="K22" s="111">
        <f t="shared" si="0"/>
        <v>0</v>
      </c>
      <c r="L22" s="111">
        <f t="shared" si="1"/>
        <v>5</v>
      </c>
    </row>
    <row r="23" spans="1:12" ht="20.100000000000001" customHeight="1">
      <c r="A23" s="3">
        <v>22</v>
      </c>
      <c r="B23" s="3" t="s">
        <v>175</v>
      </c>
      <c r="C23" s="103" t="s">
        <v>307</v>
      </c>
      <c r="D23" s="103" t="s">
        <v>308</v>
      </c>
      <c r="E23" s="101" t="s">
        <v>310</v>
      </c>
      <c r="F23" s="101" t="s">
        <v>313</v>
      </c>
      <c r="G23" s="107" t="s">
        <v>154</v>
      </c>
      <c r="H23" s="103">
        <v>6</v>
      </c>
      <c r="I23" s="110">
        <f>COUNTIF('(福祉避難所)要配慮者リスト'!R$2:R$3000,C23)</f>
        <v>0</v>
      </c>
      <c r="J23" s="111">
        <f>SUMIFS('(福祉避難所)要配慮者リスト'!S$2:S$3000,'(福祉避難所)要配慮者リスト'!R$2:R$3000,C23)</f>
        <v>0</v>
      </c>
      <c r="K23" s="111">
        <f t="shared" si="0"/>
        <v>0</v>
      </c>
      <c r="L23" s="111">
        <f t="shared" si="1"/>
        <v>6</v>
      </c>
    </row>
    <row r="24" spans="1:12" ht="20.100000000000001" customHeight="1">
      <c r="A24" s="3">
        <v>23</v>
      </c>
      <c r="B24" s="3" t="s">
        <v>334</v>
      </c>
      <c r="C24" s="103" t="s">
        <v>315</v>
      </c>
      <c r="D24" s="103" t="s">
        <v>319</v>
      </c>
      <c r="E24" s="101" t="s">
        <v>100</v>
      </c>
      <c r="F24" s="101" t="s">
        <v>193</v>
      </c>
      <c r="G24" s="107" t="s">
        <v>154</v>
      </c>
      <c r="H24" s="103">
        <v>4</v>
      </c>
      <c r="I24" s="110">
        <f>COUNTIF('(福祉避難所)要配慮者リスト'!R$2:R$3000,C24)</f>
        <v>0</v>
      </c>
      <c r="J24" s="111">
        <f>SUMIFS('(福祉避難所)要配慮者リスト'!S$2:S$3000,'(福祉避難所)要配慮者リスト'!R$2:R$3000,C24)</f>
        <v>0</v>
      </c>
      <c r="K24" s="111">
        <f t="shared" si="0"/>
        <v>0</v>
      </c>
      <c r="L24" s="111">
        <f t="shared" si="1"/>
        <v>4</v>
      </c>
    </row>
    <row r="25" spans="1:12" ht="20.100000000000001" customHeight="1">
      <c r="A25" s="3">
        <v>24</v>
      </c>
      <c r="B25" s="3" t="s">
        <v>334</v>
      </c>
      <c r="C25" s="103" t="s">
        <v>321</v>
      </c>
      <c r="D25" s="103" t="s">
        <v>319</v>
      </c>
      <c r="E25" s="101" t="s">
        <v>324</v>
      </c>
      <c r="F25" s="101" t="s">
        <v>181</v>
      </c>
      <c r="G25" s="107" t="s">
        <v>154</v>
      </c>
      <c r="H25" s="103">
        <v>4</v>
      </c>
      <c r="I25" s="110">
        <f>COUNTIF('(福祉避難所)要配慮者リスト'!R$2:R$3000,C25)</f>
        <v>0</v>
      </c>
      <c r="J25" s="111">
        <f>SUMIFS('(福祉避難所)要配慮者リスト'!S$2:S$3000,'(福祉避難所)要配慮者リスト'!R$2:R$3000,C25)</f>
        <v>0</v>
      </c>
      <c r="K25" s="111">
        <f t="shared" si="0"/>
        <v>0</v>
      </c>
      <c r="L25" s="111">
        <f t="shared" si="1"/>
        <v>4</v>
      </c>
    </row>
    <row r="26" spans="1:12" ht="20.100000000000001" customHeight="1">
      <c r="A26" s="3">
        <v>25</v>
      </c>
      <c r="B26" s="3" t="s">
        <v>173</v>
      </c>
      <c r="C26" s="103" t="s">
        <v>197</v>
      </c>
      <c r="D26" s="103" t="s">
        <v>198</v>
      </c>
      <c r="E26" s="101" t="s">
        <v>200</v>
      </c>
      <c r="F26" s="101" t="s">
        <v>196</v>
      </c>
      <c r="G26" s="107" t="s">
        <v>154</v>
      </c>
      <c r="H26" s="103">
        <v>10</v>
      </c>
      <c r="I26" s="110">
        <f>COUNTIF('(福祉避難所)要配慮者リスト'!R$2:R$3000,C26)</f>
        <v>1</v>
      </c>
      <c r="J26" s="111">
        <f>SUMIFS('(福祉避難所)要配慮者リスト'!S$2:S$3000,'(福祉避難所)要配慮者リスト'!R$2:R$3000,C26)</f>
        <v>0</v>
      </c>
      <c r="K26" s="111">
        <f t="shared" si="0"/>
        <v>1</v>
      </c>
      <c r="L26" s="111">
        <f t="shared" si="1"/>
        <v>9</v>
      </c>
    </row>
    <row r="27" spans="1:12" ht="20.100000000000001" customHeight="1">
      <c r="A27" s="3">
        <v>26</v>
      </c>
      <c r="B27" s="3" t="s">
        <v>329</v>
      </c>
      <c r="C27" s="103" t="s">
        <v>185</v>
      </c>
      <c r="D27" s="103" t="s">
        <v>201</v>
      </c>
      <c r="E27" s="101" t="s">
        <v>203</v>
      </c>
      <c r="F27" s="101" t="s">
        <v>7</v>
      </c>
      <c r="G27" s="107" t="s">
        <v>154</v>
      </c>
      <c r="H27" s="103">
        <v>5</v>
      </c>
      <c r="I27" s="110">
        <f>COUNTIF('(福祉避難所)要配慮者リスト'!R$2:R$3000,C27)</f>
        <v>0</v>
      </c>
      <c r="J27" s="111">
        <f>SUMIFS('(福祉避難所)要配慮者リスト'!S$2:S$3000,'(福祉避難所)要配慮者リスト'!R$2:R$3000,C27)</f>
        <v>0</v>
      </c>
      <c r="K27" s="111">
        <f t="shared" si="0"/>
        <v>0</v>
      </c>
      <c r="L27" s="111">
        <f t="shared" si="1"/>
        <v>5</v>
      </c>
    </row>
    <row r="28" spans="1:12" ht="20.100000000000001" customHeight="1">
      <c r="A28" s="3">
        <v>27</v>
      </c>
      <c r="B28" s="3" t="s">
        <v>329</v>
      </c>
      <c r="C28" s="103" t="s">
        <v>205</v>
      </c>
      <c r="D28" s="103" t="s">
        <v>129</v>
      </c>
      <c r="E28" s="101" t="s">
        <v>209</v>
      </c>
      <c r="F28" s="101" t="s">
        <v>7</v>
      </c>
      <c r="G28" s="107" t="s">
        <v>154</v>
      </c>
      <c r="H28" s="103">
        <v>3</v>
      </c>
      <c r="I28" s="110">
        <f>COUNTIF('(福祉避難所)要配慮者リスト'!R$2:R$3000,C28)</f>
        <v>0</v>
      </c>
      <c r="J28" s="111">
        <f>SUMIFS('(福祉避難所)要配慮者リスト'!S$2:S$3000,'(福祉避難所)要配慮者リスト'!R$2:R$3000,C28)</f>
        <v>0</v>
      </c>
      <c r="K28" s="111">
        <f t="shared" si="0"/>
        <v>0</v>
      </c>
      <c r="L28" s="111">
        <f t="shared" si="1"/>
        <v>3</v>
      </c>
    </row>
    <row r="29" spans="1:12" ht="20.100000000000001" customHeight="1">
      <c r="A29" s="3">
        <v>28</v>
      </c>
      <c r="B29" s="3" t="s">
        <v>329</v>
      </c>
      <c r="C29" s="103" t="s">
        <v>211</v>
      </c>
      <c r="D29" s="103" t="s">
        <v>212</v>
      </c>
      <c r="E29" s="101" t="s">
        <v>203</v>
      </c>
      <c r="F29" s="101" t="s">
        <v>7</v>
      </c>
      <c r="G29" s="107" t="s">
        <v>154</v>
      </c>
      <c r="H29" s="103">
        <v>2</v>
      </c>
      <c r="I29" s="110">
        <f>COUNTIF('(福祉避難所)要配慮者リスト'!R$2:R$3000,C29)</f>
        <v>0</v>
      </c>
      <c r="J29" s="111">
        <f>SUMIFS('(福祉避難所)要配慮者リスト'!S$2:S$3000,'(福祉避難所)要配慮者リスト'!R$2:R$3000,C29)</f>
        <v>0</v>
      </c>
      <c r="K29" s="111">
        <f t="shared" si="0"/>
        <v>0</v>
      </c>
      <c r="L29" s="111">
        <f t="shared" si="1"/>
        <v>2</v>
      </c>
    </row>
    <row r="30" spans="1:12" ht="20.100000000000001" customHeight="1">
      <c r="A30" s="3">
        <v>29</v>
      </c>
      <c r="B30" s="3" t="s">
        <v>329</v>
      </c>
      <c r="C30" s="103" t="s">
        <v>233</v>
      </c>
      <c r="D30" s="103" t="s">
        <v>234</v>
      </c>
      <c r="E30" s="101" t="s">
        <v>236</v>
      </c>
      <c r="F30" s="101" t="s">
        <v>237</v>
      </c>
      <c r="G30" s="107" t="s">
        <v>154</v>
      </c>
      <c r="H30" s="103">
        <v>30</v>
      </c>
      <c r="I30" s="110">
        <f>COUNTIF('(福祉避難所)要配慮者リスト'!R$2:R$3000,C30)</f>
        <v>0</v>
      </c>
      <c r="J30" s="111">
        <f>SUMIFS('(福祉避難所)要配慮者リスト'!S$2:S$3000,'(福祉避難所)要配慮者リスト'!R$2:R$3000,C30)</f>
        <v>0</v>
      </c>
      <c r="K30" s="111">
        <f t="shared" si="0"/>
        <v>0</v>
      </c>
      <c r="L30" s="111">
        <f t="shared" si="1"/>
        <v>30</v>
      </c>
    </row>
    <row r="31" spans="1:12" ht="20.100000000000001" customHeight="1">
      <c r="A31" s="3">
        <v>30</v>
      </c>
      <c r="B31" s="3" t="s">
        <v>329</v>
      </c>
      <c r="C31" s="103" t="s">
        <v>239</v>
      </c>
      <c r="D31" s="103" t="s">
        <v>234</v>
      </c>
      <c r="E31" s="101" t="s">
        <v>240</v>
      </c>
      <c r="F31" s="101" t="s">
        <v>237</v>
      </c>
      <c r="G31" s="107" t="s">
        <v>154</v>
      </c>
      <c r="H31" s="103">
        <v>20</v>
      </c>
      <c r="I31" s="110">
        <f>COUNTIF('(福祉避難所)要配慮者リスト'!R$2:R$3000,C31)</f>
        <v>0</v>
      </c>
      <c r="J31" s="111">
        <f>SUMIFS('(福祉避難所)要配慮者リスト'!S$2:S$3000,'(福祉避難所)要配慮者リスト'!R$2:R$3000,C31)</f>
        <v>0</v>
      </c>
      <c r="K31" s="111">
        <f t="shared" si="0"/>
        <v>0</v>
      </c>
      <c r="L31" s="111">
        <f t="shared" si="1"/>
        <v>20</v>
      </c>
    </row>
    <row r="32" spans="1:12" ht="20.100000000000001" customHeight="1">
      <c r="A32" s="3">
        <v>31</v>
      </c>
      <c r="B32" s="3" t="s">
        <v>329</v>
      </c>
      <c r="C32" s="103" t="s">
        <v>190</v>
      </c>
      <c r="D32" s="103" t="s">
        <v>192</v>
      </c>
      <c r="E32" s="101" t="s">
        <v>194</v>
      </c>
      <c r="F32" s="101" t="s">
        <v>195</v>
      </c>
      <c r="G32" s="107" t="s">
        <v>154</v>
      </c>
      <c r="H32" s="103">
        <v>10</v>
      </c>
      <c r="I32" s="110">
        <f>COUNTIF('(福祉避難所)要配慮者リスト'!R$2:R$3000,C32)</f>
        <v>0</v>
      </c>
      <c r="J32" s="111">
        <f>SUMIFS('(福祉避難所)要配慮者リスト'!S$2:S$3000,'(福祉避難所)要配慮者リスト'!R$2:R$3000,C32)</f>
        <v>0</v>
      </c>
      <c r="K32" s="111">
        <f t="shared" si="0"/>
        <v>0</v>
      </c>
      <c r="L32" s="111">
        <f t="shared" si="1"/>
        <v>10</v>
      </c>
    </row>
    <row r="33" spans="1:12" ht="20.100000000000001" customHeight="1">
      <c r="A33" s="3">
        <v>32</v>
      </c>
      <c r="B33" s="3" t="s">
        <v>329</v>
      </c>
      <c r="C33" s="103" t="s">
        <v>264</v>
      </c>
      <c r="D33" s="103" t="s">
        <v>35</v>
      </c>
      <c r="E33" s="101" t="s">
        <v>206</v>
      </c>
      <c r="F33" s="101" t="s">
        <v>265</v>
      </c>
      <c r="G33" s="107" t="s">
        <v>154</v>
      </c>
      <c r="H33" s="103">
        <v>3</v>
      </c>
      <c r="I33" s="110">
        <f>COUNTIF('(福祉避難所)要配慮者リスト'!R$2:R$3000,C33)</f>
        <v>0</v>
      </c>
      <c r="J33" s="111">
        <f>SUMIFS('(福祉避難所)要配慮者リスト'!S$2:S$3000,'(福祉避難所)要配慮者リスト'!R$2:R$3000,C33)</f>
        <v>0</v>
      </c>
      <c r="K33" s="111">
        <f t="shared" si="0"/>
        <v>0</v>
      </c>
      <c r="L33" s="111">
        <f t="shared" si="1"/>
        <v>3</v>
      </c>
    </row>
    <row r="34" spans="1:12" ht="20.100000000000001" customHeight="1">
      <c r="A34" s="3">
        <v>33</v>
      </c>
      <c r="B34" s="3" t="s">
        <v>329</v>
      </c>
      <c r="C34" s="103" t="s">
        <v>145</v>
      </c>
      <c r="D34" s="103" t="s">
        <v>35</v>
      </c>
      <c r="E34" s="101" t="s">
        <v>206</v>
      </c>
      <c r="F34" s="101" t="s">
        <v>265</v>
      </c>
      <c r="G34" s="107" t="s">
        <v>154</v>
      </c>
      <c r="H34" s="103">
        <v>5</v>
      </c>
      <c r="I34" s="110">
        <f>COUNTIF('(福祉避難所)要配慮者リスト'!R$2:R$3000,C34)</f>
        <v>0</v>
      </c>
      <c r="J34" s="111">
        <f>SUMIFS('(福祉避難所)要配慮者リスト'!S$2:S$3000,'(福祉避難所)要配慮者リスト'!R$2:R$3000,C34)</f>
        <v>0</v>
      </c>
      <c r="K34" s="111">
        <f t="shared" si="0"/>
        <v>0</v>
      </c>
      <c r="L34" s="111">
        <f t="shared" si="1"/>
        <v>5</v>
      </c>
    </row>
    <row r="35" spans="1:12" ht="20.100000000000001" customHeight="1">
      <c r="A35" s="3">
        <v>34</v>
      </c>
      <c r="B35" s="3" t="s">
        <v>329</v>
      </c>
      <c r="C35" s="103" t="s">
        <v>170</v>
      </c>
      <c r="D35" s="103" t="s">
        <v>266</v>
      </c>
      <c r="E35" s="101" t="s">
        <v>206</v>
      </c>
      <c r="F35" s="101" t="s">
        <v>265</v>
      </c>
      <c r="G35" s="107" t="s">
        <v>154</v>
      </c>
      <c r="H35" s="103">
        <v>2</v>
      </c>
      <c r="I35" s="110">
        <f>COUNTIF('(福祉避難所)要配慮者リスト'!R$2:R$3000,C35)</f>
        <v>0</v>
      </c>
      <c r="J35" s="111">
        <f>SUMIFS('(福祉避難所)要配慮者リスト'!S$2:S$3000,'(福祉避難所)要配慮者リスト'!R$2:R$3000,C35)</f>
        <v>0</v>
      </c>
      <c r="K35" s="111">
        <f t="shared" si="0"/>
        <v>0</v>
      </c>
      <c r="L35" s="111">
        <f t="shared" si="1"/>
        <v>2</v>
      </c>
    </row>
    <row r="36" spans="1:12" ht="20.100000000000001" customHeight="1">
      <c r="A36" s="3">
        <v>35</v>
      </c>
      <c r="B36" s="3" t="s">
        <v>329</v>
      </c>
      <c r="C36" s="103" t="s">
        <v>161</v>
      </c>
      <c r="D36" s="103" t="s">
        <v>162</v>
      </c>
      <c r="E36" s="101" t="s">
        <v>165</v>
      </c>
      <c r="F36" s="101" t="s">
        <v>105</v>
      </c>
      <c r="G36" s="107" t="s">
        <v>154</v>
      </c>
      <c r="H36" s="103">
        <v>30</v>
      </c>
      <c r="I36" s="110">
        <f>COUNTIF('(福祉避難所)要配慮者リスト'!R$2:R$3000,C36)</f>
        <v>0</v>
      </c>
      <c r="J36" s="111">
        <f>SUMIFS('(福祉避難所)要配慮者リスト'!S$2:S$3000,'(福祉避難所)要配慮者リスト'!R$2:R$3000,C36)</f>
        <v>0</v>
      </c>
      <c r="K36" s="111">
        <f t="shared" si="0"/>
        <v>0</v>
      </c>
      <c r="L36" s="111">
        <f t="shared" si="1"/>
        <v>30</v>
      </c>
    </row>
    <row r="37" spans="1:12" ht="20.100000000000001" customHeight="1">
      <c r="A37" s="3">
        <v>36</v>
      </c>
      <c r="B37" s="3" t="s">
        <v>332</v>
      </c>
      <c r="C37" s="103" t="s">
        <v>229</v>
      </c>
      <c r="D37" s="103" t="s">
        <v>268</v>
      </c>
      <c r="E37" s="101" t="s">
        <v>271</v>
      </c>
      <c r="F37" s="101" t="s">
        <v>106</v>
      </c>
      <c r="G37" s="107" t="s">
        <v>154</v>
      </c>
      <c r="H37" s="103">
        <v>10</v>
      </c>
      <c r="I37" s="110">
        <f>COUNTIF('(福祉避難所)要配慮者リスト'!R$2:R$3000,C37)</f>
        <v>0</v>
      </c>
      <c r="J37" s="111">
        <f>SUMIFS('(福祉避難所)要配慮者リスト'!S$2:S$3000,'(福祉避難所)要配慮者リスト'!R$2:R$3000,C37)</f>
        <v>0</v>
      </c>
      <c r="K37" s="111">
        <f t="shared" si="0"/>
        <v>0</v>
      </c>
      <c r="L37" s="111">
        <f t="shared" si="1"/>
        <v>10</v>
      </c>
    </row>
    <row r="38" spans="1:12" ht="20.100000000000001" customHeight="1">
      <c r="A38" s="3">
        <v>37</v>
      </c>
      <c r="B38" s="3" t="s">
        <v>332</v>
      </c>
      <c r="C38" s="103" t="s">
        <v>242</v>
      </c>
      <c r="D38" s="103" t="s">
        <v>163</v>
      </c>
      <c r="E38" s="101" t="s">
        <v>244</v>
      </c>
      <c r="F38" s="101" t="s">
        <v>246</v>
      </c>
      <c r="G38" s="107" t="s">
        <v>154</v>
      </c>
      <c r="H38" s="103">
        <v>8</v>
      </c>
      <c r="I38" s="110">
        <f>COUNTIF('(福祉避難所)要配慮者リスト'!R$2:R$3000,C38)</f>
        <v>0</v>
      </c>
      <c r="J38" s="111">
        <f>SUMIFS('(福祉避難所)要配慮者リスト'!S$2:S$3000,'(福祉避難所)要配慮者リスト'!R$2:R$3000,C38)</f>
        <v>0</v>
      </c>
      <c r="K38" s="111">
        <f t="shared" si="0"/>
        <v>0</v>
      </c>
      <c r="L38" s="111">
        <f t="shared" si="1"/>
        <v>8</v>
      </c>
    </row>
    <row r="39" spans="1:12">
      <c r="A39" s="100"/>
      <c r="B39" s="100"/>
      <c r="C39" s="100"/>
      <c r="D39" s="100"/>
      <c r="E39" s="100"/>
      <c r="F39" s="100"/>
      <c r="G39" s="100"/>
      <c r="H39" s="110">
        <f>SUM(H2:H38)</f>
        <v>307</v>
      </c>
      <c r="I39" s="110">
        <f>SUM(I2:I38)</f>
        <v>2</v>
      </c>
      <c r="J39" s="111">
        <f>SUM(J2:J38)</f>
        <v>0</v>
      </c>
      <c r="K39" s="110">
        <f>SUM(K2:K38)</f>
        <v>2</v>
      </c>
      <c r="L39" s="110">
        <f>SUM(L2:L38)</f>
        <v>305</v>
      </c>
    </row>
  </sheetData>
  <phoneticPr fontId="1"/>
  <pageMargins left="0.7" right="0.7" top="0.75" bottom="0.75" header="0.3" footer="0.3"/>
  <pageSetup paperSize="9" fitToWidth="1" fitToHeight="1" orientation="portrait" usePrinterDefaults="1"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dimension ref="A1:L23"/>
  <sheetViews>
    <sheetView workbookViewId="0">
      <selection activeCell="H23" sqref="H23"/>
    </sheetView>
  </sheetViews>
  <sheetFormatPr defaultRowHeight="13.5"/>
  <cols>
    <col min="1" max="1" width="6.875" customWidth="1"/>
    <col min="3" max="3" width="36.25" customWidth="1"/>
    <col min="4" max="4" width="30.5" customWidth="1"/>
    <col min="5" max="5" width="11" customWidth="1"/>
    <col min="6" max="6" width="10.75" customWidth="1"/>
    <col min="7" max="7" width="11" customWidth="1"/>
    <col min="8" max="12" width="8.625" customWidth="1"/>
  </cols>
  <sheetData>
    <row r="1" spans="1:12" ht="36" customHeight="1">
      <c r="A1" s="3" t="s">
        <v>109</v>
      </c>
      <c r="B1" s="101" t="s">
        <v>327</v>
      </c>
      <c r="C1" s="101" t="s">
        <v>263</v>
      </c>
      <c r="D1" s="101" t="s">
        <v>143</v>
      </c>
      <c r="E1" s="101" t="s">
        <v>144</v>
      </c>
      <c r="F1" s="101" t="s">
        <v>146</v>
      </c>
      <c r="G1" s="105" t="s">
        <v>97</v>
      </c>
      <c r="H1" s="105" t="s">
        <v>148</v>
      </c>
      <c r="I1" s="101" t="s">
        <v>494</v>
      </c>
      <c r="J1" s="101" t="s">
        <v>539</v>
      </c>
      <c r="K1" s="101" t="s">
        <v>50</v>
      </c>
      <c r="L1" s="101" t="s">
        <v>545</v>
      </c>
    </row>
    <row r="2" spans="1:12" ht="20.100000000000001" customHeight="1">
      <c r="A2" s="3">
        <v>1</v>
      </c>
      <c r="B2" s="3" t="s">
        <v>207</v>
      </c>
      <c r="C2" s="112" t="s">
        <v>410</v>
      </c>
      <c r="D2" s="103" t="s">
        <v>377</v>
      </c>
      <c r="E2" s="101" t="s">
        <v>177</v>
      </c>
      <c r="F2" s="101" t="s">
        <v>411</v>
      </c>
      <c r="G2" s="107" t="s">
        <v>412</v>
      </c>
      <c r="H2" s="103">
        <v>10</v>
      </c>
      <c r="I2" s="110">
        <f>COUNTIF('(福祉避難所)要配慮者リスト'!R$2:R$3000,C2)</f>
        <v>1</v>
      </c>
      <c r="J2" s="111">
        <f>SUMIFS('(福祉避難所)要配慮者リスト'!S$2:S$3000,'(福祉避難所)要配慮者リスト'!R$2:R$3000,C2)</f>
        <v>1</v>
      </c>
      <c r="K2" s="111">
        <f t="shared" ref="K2:K22" si="0">I2+J2</f>
        <v>2</v>
      </c>
      <c r="L2" s="111">
        <f t="shared" ref="L2:L22" si="1">H2-K2</f>
        <v>8</v>
      </c>
    </row>
    <row r="3" spans="1:12" ht="20.100000000000001" customHeight="1">
      <c r="A3" s="3">
        <v>2</v>
      </c>
      <c r="B3" s="3" t="s">
        <v>207</v>
      </c>
      <c r="C3" s="112" t="s">
        <v>438</v>
      </c>
      <c r="D3" s="103" t="s">
        <v>391</v>
      </c>
      <c r="E3" s="101" t="s">
        <v>351</v>
      </c>
      <c r="F3" s="101" t="s">
        <v>440</v>
      </c>
      <c r="G3" s="107" t="s">
        <v>412</v>
      </c>
      <c r="H3" s="103">
        <v>5</v>
      </c>
      <c r="I3" s="110">
        <f>COUNTIF('(福祉避難所)要配慮者リスト'!R$2:R$3000,C3)</f>
        <v>0</v>
      </c>
      <c r="J3" s="111">
        <f>SUMIFS('(福祉避難所)要配慮者リスト'!S$2:S$3000,'(福祉避難所)要配慮者リスト'!R$2:R$3000,C3)</f>
        <v>0</v>
      </c>
      <c r="K3" s="111">
        <f t="shared" si="0"/>
        <v>0</v>
      </c>
      <c r="L3" s="111">
        <f t="shared" si="1"/>
        <v>5</v>
      </c>
    </row>
    <row r="4" spans="1:12" ht="20.100000000000001" customHeight="1">
      <c r="A4" s="3">
        <v>3</v>
      </c>
      <c r="B4" s="3" t="s">
        <v>207</v>
      </c>
      <c r="C4" s="112" t="s">
        <v>64</v>
      </c>
      <c r="D4" s="103" t="s">
        <v>441</v>
      </c>
      <c r="E4" s="101" t="s">
        <v>54</v>
      </c>
      <c r="F4" s="101" t="s">
        <v>120</v>
      </c>
      <c r="G4" s="107" t="s">
        <v>412</v>
      </c>
      <c r="H4" s="103">
        <v>5</v>
      </c>
      <c r="I4" s="110">
        <f>COUNTIF('(福祉避難所)要配慮者リスト'!R$2:R$3000,C4)</f>
        <v>0</v>
      </c>
      <c r="J4" s="111">
        <f>SUMIFS('(福祉避難所)要配慮者リスト'!S$2:S$3000,'(福祉避難所)要配慮者リスト'!R$2:R$3000,C4)</f>
        <v>0</v>
      </c>
      <c r="K4" s="111">
        <f t="shared" si="0"/>
        <v>0</v>
      </c>
      <c r="L4" s="111">
        <f t="shared" si="1"/>
        <v>5</v>
      </c>
    </row>
    <row r="5" spans="1:12" ht="20.100000000000001" customHeight="1">
      <c r="A5" s="3">
        <v>4</v>
      </c>
      <c r="B5" s="3" t="s">
        <v>207</v>
      </c>
      <c r="C5" s="112" t="s">
        <v>408</v>
      </c>
      <c r="D5" s="103" t="s">
        <v>426</v>
      </c>
      <c r="E5" s="101" t="s">
        <v>442</v>
      </c>
      <c r="F5" s="101" t="s">
        <v>291</v>
      </c>
      <c r="G5" s="107" t="s">
        <v>412</v>
      </c>
      <c r="H5" s="103">
        <v>5</v>
      </c>
      <c r="I5" s="110">
        <f>COUNTIF('(福祉避難所)要配慮者リスト'!R$2:R$3000,C5)</f>
        <v>0</v>
      </c>
      <c r="J5" s="111">
        <f>SUMIFS('(福祉避難所)要配慮者リスト'!S$2:S$3000,'(福祉避難所)要配慮者リスト'!R$2:R$3000,C5)</f>
        <v>0</v>
      </c>
      <c r="K5" s="111">
        <f t="shared" si="0"/>
        <v>0</v>
      </c>
      <c r="L5" s="111">
        <f t="shared" si="1"/>
        <v>5</v>
      </c>
    </row>
    <row r="6" spans="1:12" ht="20.100000000000001" customHeight="1">
      <c r="A6" s="3">
        <v>5</v>
      </c>
      <c r="B6" s="3" t="s">
        <v>207</v>
      </c>
      <c r="C6" s="112" t="s">
        <v>78</v>
      </c>
      <c r="D6" s="103" t="s">
        <v>298</v>
      </c>
      <c r="E6" s="101" t="s">
        <v>459</v>
      </c>
      <c r="F6" s="101" t="s">
        <v>459</v>
      </c>
      <c r="G6" s="107" t="s">
        <v>412</v>
      </c>
      <c r="H6" s="103">
        <v>4</v>
      </c>
      <c r="I6" s="110">
        <f>COUNTIF('(福祉避難所)要配慮者リスト'!R$2:R$3000,C6)</f>
        <v>0</v>
      </c>
      <c r="J6" s="111">
        <f>SUMIFS('(福祉避難所)要配慮者リスト'!S$2:S$3000,'(福祉避難所)要配慮者リスト'!R$2:R$3000,C6)</f>
        <v>0</v>
      </c>
      <c r="K6" s="111">
        <f t="shared" si="0"/>
        <v>0</v>
      </c>
      <c r="L6" s="111">
        <f t="shared" si="1"/>
        <v>4</v>
      </c>
    </row>
    <row r="7" spans="1:12" ht="20.100000000000001" customHeight="1">
      <c r="A7" s="3">
        <v>6</v>
      </c>
      <c r="B7" s="3" t="s">
        <v>207</v>
      </c>
      <c r="C7" s="112" t="s">
        <v>300</v>
      </c>
      <c r="D7" s="103" t="s">
        <v>178</v>
      </c>
      <c r="E7" s="101" t="s">
        <v>218</v>
      </c>
      <c r="F7" s="101" t="s">
        <v>460</v>
      </c>
      <c r="G7" s="107" t="s">
        <v>412</v>
      </c>
      <c r="H7" s="103">
        <v>7</v>
      </c>
      <c r="I7" s="110">
        <f>COUNTIF('(福祉避難所)要配慮者リスト'!R$2:R$3000,C7)</f>
        <v>0</v>
      </c>
      <c r="J7" s="111">
        <f>SUMIFS('(福祉避難所)要配慮者リスト'!S$2:S$3000,'(福祉避難所)要配慮者リスト'!R$2:R$3000,C7)</f>
        <v>0</v>
      </c>
      <c r="K7" s="111">
        <f t="shared" si="0"/>
        <v>0</v>
      </c>
      <c r="L7" s="111">
        <f t="shared" si="1"/>
        <v>7</v>
      </c>
    </row>
    <row r="8" spans="1:12" ht="20.100000000000001" customHeight="1">
      <c r="A8" s="3">
        <v>7</v>
      </c>
      <c r="B8" s="3" t="s">
        <v>328</v>
      </c>
      <c r="C8" s="112" t="s">
        <v>431</v>
      </c>
      <c r="D8" s="103" t="s">
        <v>287</v>
      </c>
      <c r="E8" s="101" t="s">
        <v>432</v>
      </c>
      <c r="F8" s="101" t="s">
        <v>434</v>
      </c>
      <c r="G8" s="107" t="s">
        <v>412</v>
      </c>
      <c r="H8" s="103">
        <v>10</v>
      </c>
      <c r="I8" s="110">
        <f>COUNTIF('(福祉避難所)要配慮者リスト'!R$2:R$3000,C8)</f>
        <v>0</v>
      </c>
      <c r="J8" s="111">
        <f>SUMIFS('(福祉避難所)要配慮者リスト'!S$2:S$3000,'(福祉避難所)要配慮者リスト'!R$2:R$3000,C8)</f>
        <v>0</v>
      </c>
      <c r="K8" s="111">
        <f t="shared" si="0"/>
        <v>0</v>
      </c>
      <c r="L8" s="111">
        <f t="shared" si="1"/>
        <v>10</v>
      </c>
    </row>
    <row r="9" spans="1:12" ht="20.100000000000001" customHeight="1">
      <c r="A9" s="3">
        <v>8</v>
      </c>
      <c r="B9" s="3" t="s">
        <v>330</v>
      </c>
      <c r="C9" s="102" t="s">
        <v>413</v>
      </c>
      <c r="D9" s="103" t="s">
        <v>414</v>
      </c>
      <c r="E9" s="101" t="s">
        <v>260</v>
      </c>
      <c r="F9" s="101" t="s">
        <v>415</v>
      </c>
      <c r="G9" s="107" t="s">
        <v>412</v>
      </c>
      <c r="H9" s="103">
        <v>5</v>
      </c>
      <c r="I9" s="110">
        <f>COUNTIF('(福祉避難所)要配慮者リスト'!R$2:R$3000,C9)</f>
        <v>0</v>
      </c>
      <c r="J9" s="111">
        <f>SUMIFS('(福祉避難所)要配慮者リスト'!S$2:S$3000,'(福祉避難所)要配慮者リスト'!R$2:R$3000,C9)</f>
        <v>0</v>
      </c>
      <c r="K9" s="111">
        <f t="shared" si="0"/>
        <v>0</v>
      </c>
      <c r="L9" s="111">
        <f t="shared" si="1"/>
        <v>5</v>
      </c>
    </row>
    <row r="10" spans="1:12" ht="20.100000000000001" customHeight="1">
      <c r="A10" s="3">
        <v>9</v>
      </c>
      <c r="B10" s="3" t="s">
        <v>333</v>
      </c>
      <c r="C10" s="112" t="s">
        <v>94</v>
      </c>
      <c r="D10" s="103" t="s">
        <v>305</v>
      </c>
      <c r="E10" s="101" t="s">
        <v>37</v>
      </c>
      <c r="F10" s="101" t="s">
        <v>33</v>
      </c>
      <c r="G10" s="107" t="s">
        <v>412</v>
      </c>
      <c r="H10" s="103">
        <v>10</v>
      </c>
      <c r="I10" s="110">
        <f>COUNTIF('(福祉避難所)要配慮者リスト'!R$2:R$3000,C10)</f>
        <v>0</v>
      </c>
      <c r="J10" s="111">
        <f>SUMIFS('(福祉避難所)要配慮者リスト'!S$2:S$3000,'(福祉避難所)要配慮者リスト'!R$2:R$3000,C10)</f>
        <v>0</v>
      </c>
      <c r="K10" s="111">
        <f t="shared" si="0"/>
        <v>0</v>
      </c>
      <c r="L10" s="111">
        <f t="shared" si="1"/>
        <v>10</v>
      </c>
    </row>
    <row r="11" spans="1:12" ht="20.100000000000001" customHeight="1">
      <c r="A11" s="3">
        <v>10</v>
      </c>
      <c r="B11" s="3" t="s">
        <v>333</v>
      </c>
      <c r="C11" s="113" t="s">
        <v>416</v>
      </c>
      <c r="D11" s="103" t="s">
        <v>418</v>
      </c>
      <c r="E11" s="101" t="s">
        <v>131</v>
      </c>
      <c r="F11" s="101" t="s">
        <v>213</v>
      </c>
      <c r="G11" s="107" t="s">
        <v>412</v>
      </c>
      <c r="H11" s="103">
        <v>4</v>
      </c>
      <c r="I11" s="110">
        <f>COUNTIF('(福祉避難所)要配慮者リスト'!R$2:R$3000,C11)</f>
        <v>0</v>
      </c>
      <c r="J11" s="111">
        <f>SUMIFS('(福祉避難所)要配慮者リスト'!S$2:S$3000,'(福祉避難所)要配慮者リスト'!R$2:R$3000,C11)</f>
        <v>0</v>
      </c>
      <c r="K11" s="111">
        <f t="shared" si="0"/>
        <v>0</v>
      </c>
      <c r="L11" s="111">
        <f t="shared" si="1"/>
        <v>4</v>
      </c>
    </row>
    <row r="12" spans="1:12" ht="20.100000000000001" customHeight="1">
      <c r="A12" s="3">
        <v>11</v>
      </c>
      <c r="B12" s="3" t="s">
        <v>333</v>
      </c>
      <c r="C12" s="112" t="s">
        <v>422</v>
      </c>
      <c r="D12" s="103" t="s">
        <v>423</v>
      </c>
      <c r="E12" s="101" t="s">
        <v>424</v>
      </c>
      <c r="F12" s="101" t="s">
        <v>425</v>
      </c>
      <c r="G12" s="107" t="s">
        <v>412</v>
      </c>
      <c r="H12" s="103">
        <v>10</v>
      </c>
      <c r="I12" s="110">
        <f>COUNTIF('(福祉避難所)要配慮者リスト'!R$2:R$3000,C12)</f>
        <v>0</v>
      </c>
      <c r="J12" s="111">
        <f>SUMIFS('(福祉避難所)要配慮者リスト'!S$2:S$3000,'(福祉避難所)要配慮者リスト'!R$2:R$3000,C12)</f>
        <v>0</v>
      </c>
      <c r="K12" s="111">
        <f t="shared" si="0"/>
        <v>0</v>
      </c>
      <c r="L12" s="111">
        <f t="shared" si="1"/>
        <v>10</v>
      </c>
    </row>
    <row r="13" spans="1:12" ht="20.100000000000001" customHeight="1">
      <c r="A13" s="3">
        <v>12</v>
      </c>
      <c r="B13" s="3" t="s">
        <v>333</v>
      </c>
      <c r="C13" s="112" t="s">
        <v>43</v>
      </c>
      <c r="D13" s="103" t="s">
        <v>444</v>
      </c>
      <c r="E13" s="101" t="s">
        <v>342</v>
      </c>
      <c r="F13" s="101" t="s">
        <v>445</v>
      </c>
      <c r="G13" s="107" t="s">
        <v>412</v>
      </c>
      <c r="H13" s="103">
        <v>3</v>
      </c>
      <c r="I13" s="110">
        <f>COUNTIF('(福祉避難所)要配慮者リスト'!R$2:R$3000,C13)</f>
        <v>0</v>
      </c>
      <c r="J13" s="111">
        <f>SUMIFS('(福祉避難所)要配慮者リスト'!S$2:S$3000,'(福祉避難所)要配慮者リスト'!R$2:R$3000,C13)</f>
        <v>0</v>
      </c>
      <c r="K13" s="111">
        <f t="shared" si="0"/>
        <v>0</v>
      </c>
      <c r="L13" s="111">
        <f t="shared" si="1"/>
        <v>3</v>
      </c>
    </row>
    <row r="14" spans="1:12" ht="20.100000000000001" customHeight="1">
      <c r="A14" s="3">
        <v>13</v>
      </c>
      <c r="B14" s="3" t="s">
        <v>175</v>
      </c>
      <c r="C14" s="112" t="s">
        <v>436</v>
      </c>
      <c r="D14" s="103" t="s">
        <v>282</v>
      </c>
      <c r="E14" s="101" t="s">
        <v>437</v>
      </c>
      <c r="F14" s="101" t="s">
        <v>254</v>
      </c>
      <c r="G14" s="107" t="s">
        <v>412</v>
      </c>
      <c r="H14" s="103">
        <v>5</v>
      </c>
      <c r="I14" s="110">
        <f>COUNTIF('(福祉避難所)要配慮者リスト'!R$2:R$3000,C14)</f>
        <v>0</v>
      </c>
      <c r="J14" s="111">
        <f>SUMIFS('(福祉避難所)要配慮者リスト'!S$2:S$3000,'(福祉避難所)要配慮者リスト'!R$2:R$3000,C14)</f>
        <v>0</v>
      </c>
      <c r="K14" s="111">
        <f t="shared" si="0"/>
        <v>0</v>
      </c>
      <c r="L14" s="111">
        <f t="shared" si="1"/>
        <v>5</v>
      </c>
    </row>
    <row r="15" spans="1:12" ht="20.100000000000001" customHeight="1">
      <c r="A15" s="3">
        <v>14</v>
      </c>
      <c r="B15" s="3" t="s">
        <v>334</v>
      </c>
      <c r="C15" s="112" t="s">
        <v>371</v>
      </c>
      <c r="D15" s="103" t="s">
        <v>457</v>
      </c>
      <c r="E15" s="101" t="s">
        <v>458</v>
      </c>
      <c r="F15" s="101" t="s">
        <v>458</v>
      </c>
      <c r="G15" s="107" t="s">
        <v>412</v>
      </c>
      <c r="H15" s="103">
        <v>10</v>
      </c>
      <c r="I15" s="110">
        <f>COUNTIF('(福祉避難所)要配慮者リスト'!R$2:R$3000,C15)</f>
        <v>0</v>
      </c>
      <c r="J15" s="111">
        <f>SUMIFS('(福祉避難所)要配慮者リスト'!S$2:S$3000,'(福祉避難所)要配慮者リスト'!R$2:R$3000,C15)</f>
        <v>0</v>
      </c>
      <c r="K15" s="111">
        <f t="shared" si="0"/>
        <v>0</v>
      </c>
      <c r="L15" s="111">
        <f t="shared" si="1"/>
        <v>10</v>
      </c>
    </row>
    <row r="16" spans="1:12" ht="20.100000000000001" customHeight="1">
      <c r="A16" s="3">
        <v>15</v>
      </c>
      <c r="B16" s="3" t="s">
        <v>461</v>
      </c>
      <c r="C16" s="112" t="s">
        <v>447</v>
      </c>
      <c r="D16" s="103" t="s">
        <v>82</v>
      </c>
      <c r="E16" s="101" t="s">
        <v>448</v>
      </c>
      <c r="F16" s="101" t="s">
        <v>450</v>
      </c>
      <c r="G16" s="107" t="s">
        <v>412</v>
      </c>
      <c r="H16" s="103">
        <v>20</v>
      </c>
      <c r="I16" s="110">
        <f>COUNTIF('(福祉避難所)要配慮者リスト'!R$2:R$3000,C16)</f>
        <v>0</v>
      </c>
      <c r="J16" s="111">
        <f>SUMIFS('(福祉避難所)要配慮者リスト'!S$2:S$3000,'(福祉避難所)要配慮者リスト'!R$2:R$3000,C16)</f>
        <v>0</v>
      </c>
      <c r="K16" s="111">
        <f t="shared" si="0"/>
        <v>0</v>
      </c>
      <c r="L16" s="111">
        <f t="shared" si="1"/>
        <v>20</v>
      </c>
    </row>
    <row r="17" spans="1:12" ht="20.100000000000001" customHeight="1">
      <c r="A17" s="3">
        <v>16</v>
      </c>
      <c r="B17" s="3" t="s">
        <v>461</v>
      </c>
      <c r="C17" s="112" t="s">
        <v>419</v>
      </c>
      <c r="D17" s="103" t="s">
        <v>420</v>
      </c>
      <c r="E17" s="101" t="s">
        <v>421</v>
      </c>
      <c r="F17" s="101" t="s">
        <v>421</v>
      </c>
      <c r="G17" s="107" t="s">
        <v>412</v>
      </c>
      <c r="H17" s="103">
        <v>5</v>
      </c>
      <c r="I17" s="110">
        <f>COUNTIF('(福祉避難所)要配慮者リスト'!R$2:R$3000,C17)</f>
        <v>0</v>
      </c>
      <c r="J17" s="111">
        <f>SUMIFS('(福祉避難所)要配慮者リスト'!S$2:S$3000,'(福祉避難所)要配慮者リスト'!R$2:R$3000,C17)</f>
        <v>0</v>
      </c>
      <c r="K17" s="111">
        <f t="shared" si="0"/>
        <v>0</v>
      </c>
      <c r="L17" s="111">
        <f t="shared" si="1"/>
        <v>5</v>
      </c>
    </row>
    <row r="18" spans="1:12" ht="20.100000000000001" customHeight="1">
      <c r="A18" s="3">
        <v>17</v>
      </c>
      <c r="B18" s="3" t="s">
        <v>173</v>
      </c>
      <c r="C18" s="112" t="s">
        <v>99</v>
      </c>
      <c r="D18" s="103" t="s">
        <v>393</v>
      </c>
      <c r="E18" s="101" t="s">
        <v>456</v>
      </c>
      <c r="F18" s="101" t="s">
        <v>456</v>
      </c>
      <c r="G18" s="107" t="s">
        <v>412</v>
      </c>
      <c r="H18" s="103">
        <v>10</v>
      </c>
      <c r="I18" s="110">
        <f>COUNTIF('(福祉避難所)要配慮者リスト'!R$2:R$3000,C18)</f>
        <v>0</v>
      </c>
      <c r="J18" s="111">
        <f>SUMIFS('(福祉避難所)要配慮者リスト'!S$2:S$3000,'(福祉避難所)要配慮者リスト'!R$2:R$3000,C18)</f>
        <v>0</v>
      </c>
      <c r="K18" s="111">
        <f t="shared" si="0"/>
        <v>0</v>
      </c>
      <c r="L18" s="111">
        <f t="shared" si="1"/>
        <v>10</v>
      </c>
    </row>
    <row r="19" spans="1:12" ht="20.100000000000001" customHeight="1">
      <c r="A19" s="3">
        <v>18</v>
      </c>
      <c r="B19" s="3" t="s">
        <v>95</v>
      </c>
      <c r="C19" s="112" t="s">
        <v>454</v>
      </c>
      <c r="D19" s="103" t="s">
        <v>18</v>
      </c>
      <c r="E19" s="101" t="s">
        <v>210</v>
      </c>
      <c r="F19" s="101" t="s">
        <v>210</v>
      </c>
      <c r="G19" s="107" t="s">
        <v>412</v>
      </c>
      <c r="H19" s="103">
        <v>5</v>
      </c>
      <c r="I19" s="110">
        <f>COUNTIF('(福祉避難所)要配慮者リスト'!R$2:R$3000,C19)</f>
        <v>0</v>
      </c>
      <c r="J19" s="111">
        <f>SUMIFS('(福祉避難所)要配慮者リスト'!S$2:S$3000,'(福祉避難所)要配慮者リスト'!R$2:R$3000,C19)</f>
        <v>0</v>
      </c>
      <c r="K19" s="111">
        <f t="shared" si="0"/>
        <v>0</v>
      </c>
      <c r="L19" s="111">
        <f t="shared" si="1"/>
        <v>5</v>
      </c>
    </row>
    <row r="20" spans="1:12" ht="20.100000000000001" customHeight="1">
      <c r="A20" s="3">
        <v>19</v>
      </c>
      <c r="B20" s="3" t="s">
        <v>95</v>
      </c>
      <c r="C20" s="112" t="s">
        <v>428</v>
      </c>
      <c r="D20" s="103" t="s">
        <v>429</v>
      </c>
      <c r="E20" s="101" t="s">
        <v>430</v>
      </c>
      <c r="F20" s="101" t="s">
        <v>108</v>
      </c>
      <c r="G20" s="107" t="s">
        <v>412</v>
      </c>
      <c r="H20" s="103">
        <v>7</v>
      </c>
      <c r="I20" s="110">
        <f>COUNTIF('(福祉避難所)要配慮者リスト'!R$2:R$3000,C20)</f>
        <v>0</v>
      </c>
      <c r="J20" s="111">
        <f>SUMIFS('(福祉避難所)要配慮者リスト'!S$2:S$3000,'(福祉避難所)要配慮者リスト'!R$2:R$3000,C20)</f>
        <v>0</v>
      </c>
      <c r="K20" s="111">
        <f t="shared" si="0"/>
        <v>0</v>
      </c>
      <c r="L20" s="111">
        <f t="shared" si="1"/>
        <v>7</v>
      </c>
    </row>
    <row r="21" spans="1:12" ht="20.100000000000001" customHeight="1">
      <c r="A21" s="3">
        <v>20</v>
      </c>
      <c r="B21" s="3" t="s">
        <v>329</v>
      </c>
      <c r="C21" s="112" t="s">
        <v>75</v>
      </c>
      <c r="D21" s="103" t="s">
        <v>138</v>
      </c>
      <c r="E21" s="101" t="s">
        <v>452</v>
      </c>
      <c r="F21" s="101" t="s">
        <v>453</v>
      </c>
      <c r="G21" s="107" t="s">
        <v>412</v>
      </c>
      <c r="H21" s="103">
        <v>10</v>
      </c>
      <c r="I21" s="110">
        <f>COUNTIF('(福祉避難所)要配慮者リスト'!R$2:R$3000,C21)</f>
        <v>0</v>
      </c>
      <c r="J21" s="111">
        <f>SUMIFS('(福祉避難所)要配慮者リスト'!S$2:S$3000,'(福祉避難所)要配慮者リスト'!R$2:R$3000,C21)</f>
        <v>0</v>
      </c>
      <c r="K21" s="111">
        <f t="shared" si="0"/>
        <v>0</v>
      </c>
      <c r="L21" s="111">
        <f t="shared" si="1"/>
        <v>10</v>
      </c>
    </row>
    <row r="22" spans="1:12" ht="20.100000000000001" customHeight="1">
      <c r="A22" s="3">
        <v>21</v>
      </c>
      <c r="B22" s="3" t="s">
        <v>332</v>
      </c>
      <c r="C22" s="112" t="s">
        <v>395</v>
      </c>
      <c r="D22" s="103" t="s">
        <v>331</v>
      </c>
      <c r="E22" s="101" t="s">
        <v>29</v>
      </c>
      <c r="F22" s="101" t="s">
        <v>29</v>
      </c>
      <c r="G22" s="107" t="s">
        <v>412</v>
      </c>
      <c r="H22" s="103">
        <v>10</v>
      </c>
      <c r="I22" s="110">
        <f>COUNTIF('(福祉避難所)要配慮者リスト'!R$2:R$3000,C22)</f>
        <v>0</v>
      </c>
      <c r="J22" s="111">
        <f>SUMIFS('(福祉避難所)要配慮者リスト'!S$2:S$3000,'(福祉避難所)要配慮者リスト'!R$2:R$3000,C22)</f>
        <v>0</v>
      </c>
      <c r="K22" s="111">
        <f t="shared" si="0"/>
        <v>0</v>
      </c>
      <c r="L22" s="111">
        <f t="shared" si="1"/>
        <v>10</v>
      </c>
    </row>
    <row r="23" spans="1:12">
      <c r="A23" s="100"/>
      <c r="B23" s="100"/>
      <c r="C23" s="100"/>
      <c r="D23" s="100"/>
      <c r="E23" s="100"/>
      <c r="F23" s="100"/>
      <c r="G23" s="100"/>
      <c r="H23" s="110">
        <f>SUM(H2:H22)</f>
        <v>160</v>
      </c>
      <c r="I23" s="111">
        <f>SUM(I2:I22)</f>
        <v>1</v>
      </c>
      <c r="J23" s="111">
        <f>SUM(J2:J22)</f>
        <v>1</v>
      </c>
      <c r="K23" s="110">
        <f>SUM(K2:K22)</f>
        <v>2</v>
      </c>
      <c r="L23" s="110">
        <f>SUM(L2:L22)</f>
        <v>158</v>
      </c>
    </row>
  </sheetData>
  <phoneticPr fontId="1"/>
  <pageMargins left="0.7" right="0.7" top="0.75" bottom="0.75" header="0.3" footer="0.3"/>
  <pageSetup paperSize="9" fitToWidth="1" fitToHeight="1" orientation="portrait" usePrinterDefaults="1"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dimension ref="A1:L11"/>
  <sheetViews>
    <sheetView workbookViewId="0">
      <selection activeCell="H11" sqref="H11"/>
    </sheetView>
  </sheetViews>
  <sheetFormatPr defaultRowHeight="13.5"/>
  <cols>
    <col min="1" max="1" width="6.875" customWidth="1"/>
    <col min="3" max="3" width="36.25" customWidth="1"/>
    <col min="4" max="4" width="30.5" customWidth="1"/>
    <col min="5" max="5" width="11" customWidth="1"/>
    <col min="6" max="6" width="10.75" customWidth="1"/>
    <col min="7" max="7" width="11" customWidth="1"/>
    <col min="8" max="12" width="8.625" customWidth="1"/>
  </cols>
  <sheetData>
    <row r="1" spans="1:12" ht="36" customHeight="1">
      <c r="A1" s="3" t="s">
        <v>109</v>
      </c>
      <c r="B1" s="101" t="s">
        <v>327</v>
      </c>
      <c r="C1" s="101" t="s">
        <v>263</v>
      </c>
      <c r="D1" s="101" t="s">
        <v>143</v>
      </c>
      <c r="E1" s="101" t="s">
        <v>144</v>
      </c>
      <c r="F1" s="101" t="s">
        <v>146</v>
      </c>
      <c r="G1" s="105" t="s">
        <v>97</v>
      </c>
      <c r="H1" s="105" t="s">
        <v>148</v>
      </c>
      <c r="I1" s="101" t="s">
        <v>494</v>
      </c>
      <c r="J1" s="101" t="s">
        <v>539</v>
      </c>
      <c r="K1" s="101" t="s">
        <v>50</v>
      </c>
      <c r="L1" s="101" t="s">
        <v>545</v>
      </c>
    </row>
    <row r="2" spans="1:12" ht="20.100000000000001" customHeight="1">
      <c r="A2" s="3">
        <v>1</v>
      </c>
      <c r="B2" s="3" t="s">
        <v>207</v>
      </c>
      <c r="C2" s="103" t="s">
        <v>463</v>
      </c>
      <c r="D2" s="103" t="s">
        <v>336</v>
      </c>
      <c r="E2" s="101" t="s">
        <v>439</v>
      </c>
      <c r="F2" s="101" t="s">
        <v>462</v>
      </c>
      <c r="G2" s="107" t="s">
        <v>464</v>
      </c>
      <c r="H2" s="103">
        <v>10</v>
      </c>
      <c r="I2" s="110">
        <f>COUNTIF('(福祉避難所)要配慮者リスト'!R$2:R$3000,C2)</f>
        <v>0</v>
      </c>
      <c r="J2" s="111">
        <f>SUMIFS('(福祉避難所)要配慮者リスト'!S$2:S$3000,'(福祉避難所)要配慮者リスト'!R$2:R$3000,C2)</f>
        <v>0</v>
      </c>
      <c r="K2" s="111">
        <f>I2+J2</f>
        <v>0</v>
      </c>
      <c r="L2" s="111">
        <f>H2-K2</f>
        <v>10</v>
      </c>
    </row>
    <row r="3" spans="1:12" ht="20.100000000000001" customHeight="1">
      <c r="A3" s="3"/>
      <c r="B3" s="3"/>
      <c r="C3" s="103"/>
      <c r="D3" s="103"/>
      <c r="E3" s="101"/>
      <c r="F3" s="101"/>
      <c r="G3" s="107"/>
      <c r="H3" s="103"/>
      <c r="I3" s="111"/>
      <c r="J3" s="111"/>
      <c r="K3" s="111"/>
      <c r="L3" s="111"/>
    </row>
    <row r="4" spans="1:12" ht="20.100000000000001" customHeight="1">
      <c r="A4" s="3"/>
      <c r="B4" s="3"/>
      <c r="C4" s="113"/>
      <c r="D4" s="103"/>
      <c r="E4" s="101"/>
      <c r="F4" s="101"/>
      <c r="G4" s="107"/>
      <c r="H4" s="103"/>
      <c r="I4" s="111"/>
      <c r="J4" s="111"/>
      <c r="K4" s="111"/>
      <c r="L4" s="111"/>
    </row>
    <row r="5" spans="1:12" ht="20.100000000000001" customHeight="1">
      <c r="A5" s="3"/>
      <c r="B5" s="3"/>
      <c r="C5" s="112"/>
      <c r="D5" s="103"/>
      <c r="E5" s="101"/>
      <c r="F5" s="101"/>
      <c r="G5" s="107"/>
      <c r="H5" s="103"/>
      <c r="I5" s="111"/>
      <c r="J5" s="111"/>
      <c r="K5" s="111"/>
      <c r="L5" s="111"/>
    </row>
    <row r="6" spans="1:12" ht="20.100000000000001" customHeight="1">
      <c r="A6" s="3"/>
      <c r="B6" s="3"/>
      <c r="C6" s="112"/>
      <c r="D6" s="103"/>
      <c r="E6" s="101"/>
      <c r="F6" s="101"/>
      <c r="G6" s="107"/>
      <c r="H6" s="103"/>
      <c r="I6" s="111"/>
      <c r="J6" s="111"/>
      <c r="K6" s="111"/>
      <c r="L6" s="111"/>
    </row>
    <row r="7" spans="1:12" ht="20.100000000000001" customHeight="1">
      <c r="A7" s="3"/>
      <c r="B7" s="3"/>
      <c r="C7" s="112"/>
      <c r="D7" s="103"/>
      <c r="E7" s="101"/>
      <c r="F7" s="101"/>
      <c r="G7" s="107"/>
      <c r="H7" s="103"/>
      <c r="I7" s="111"/>
      <c r="J7" s="111"/>
      <c r="K7" s="111"/>
      <c r="L7" s="111"/>
    </row>
    <row r="8" spans="1:12" ht="20.100000000000001" customHeight="1">
      <c r="A8" s="3"/>
      <c r="B8" s="3"/>
      <c r="C8" s="112"/>
      <c r="D8" s="103"/>
      <c r="E8" s="101"/>
      <c r="F8" s="101"/>
      <c r="G8" s="107"/>
      <c r="H8" s="103"/>
      <c r="I8" s="111"/>
      <c r="J8" s="111"/>
      <c r="K8" s="111"/>
      <c r="L8" s="111"/>
    </row>
    <row r="9" spans="1:12" ht="20.100000000000001" customHeight="1">
      <c r="A9" s="3"/>
      <c r="B9" s="3"/>
      <c r="C9" s="112"/>
      <c r="D9" s="103"/>
      <c r="E9" s="101"/>
      <c r="F9" s="101"/>
      <c r="G9" s="107"/>
      <c r="H9" s="103"/>
      <c r="I9" s="111"/>
      <c r="J9" s="111"/>
      <c r="K9" s="111"/>
      <c r="L9" s="111"/>
    </row>
    <row r="10" spans="1:12" ht="20.100000000000001" customHeight="1">
      <c r="A10" s="3"/>
      <c r="B10" s="3"/>
      <c r="C10" s="112"/>
      <c r="D10" s="103"/>
      <c r="E10" s="101"/>
      <c r="F10" s="101"/>
      <c r="G10" s="107"/>
      <c r="H10" s="103"/>
      <c r="I10" s="111"/>
      <c r="J10" s="111"/>
      <c r="K10" s="111"/>
      <c r="L10" s="111"/>
    </row>
    <row r="11" spans="1:12">
      <c r="A11" s="100"/>
      <c r="B11" s="100"/>
      <c r="C11" s="100"/>
      <c r="D11" s="100"/>
      <c r="E11" s="100"/>
      <c r="F11" s="100"/>
      <c r="G11" s="100"/>
      <c r="H11" s="110">
        <f>SUM(H2:H10)</f>
        <v>10</v>
      </c>
      <c r="I11" s="111">
        <f>SUM(I2:I10)</f>
        <v>0</v>
      </c>
      <c r="J11" s="111">
        <f>SUM(H11:I11)</f>
        <v>10</v>
      </c>
      <c r="K11" s="111">
        <f>SUM(K2:K10)</f>
        <v>0</v>
      </c>
      <c r="L11" s="111">
        <f>SUM(L2:L10)</f>
        <v>10</v>
      </c>
    </row>
  </sheetData>
  <phoneticPr fontId="1"/>
  <pageMargins left="0.7" right="0.7" top="0.75" bottom="0.75" header="0.3" footer="0.3"/>
  <pageSetup paperSize="9" fitToWidth="1" fitToHeight="1" orientation="portrait" usePrinterDefaults="1"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dimension ref="A1:R83"/>
  <sheetViews>
    <sheetView workbookViewId="0">
      <selection activeCell="R13" sqref="R13"/>
    </sheetView>
  </sheetViews>
  <sheetFormatPr defaultRowHeight="13.5"/>
  <sheetData>
    <row r="1" spans="1:18">
      <c r="D1" t="s">
        <v>39</v>
      </c>
      <c r="K1" t="s">
        <v>465</v>
      </c>
    </row>
    <row r="3" spans="1:18">
      <c r="A3" t="s">
        <v>90</v>
      </c>
      <c r="B3" s="114" t="s">
        <v>499</v>
      </c>
      <c r="C3" t="s">
        <v>171</v>
      </c>
      <c r="D3" s="115" t="s">
        <v>166</v>
      </c>
      <c r="H3" t="s">
        <v>13</v>
      </c>
      <c r="I3" t="s">
        <v>207</v>
      </c>
      <c r="J3" t="s">
        <v>133</v>
      </c>
      <c r="K3" s="118" t="s">
        <v>559</v>
      </c>
      <c r="O3" t="s">
        <v>542</v>
      </c>
      <c r="P3" t="s">
        <v>553</v>
      </c>
      <c r="R3" t="s">
        <v>475</v>
      </c>
    </row>
    <row r="4" spans="1:18">
      <c r="A4" t="s">
        <v>489</v>
      </c>
      <c r="B4" t="s">
        <v>500</v>
      </c>
      <c r="C4" t="s">
        <v>139</v>
      </c>
      <c r="D4" s="115" t="s">
        <v>180</v>
      </c>
      <c r="H4" t="s">
        <v>501</v>
      </c>
      <c r="I4" t="s">
        <v>328</v>
      </c>
      <c r="J4" t="s">
        <v>495</v>
      </c>
      <c r="K4" s="119" t="s">
        <v>284</v>
      </c>
      <c r="O4" t="s">
        <v>543</v>
      </c>
      <c r="P4" t="s">
        <v>353</v>
      </c>
      <c r="R4" t="s">
        <v>557</v>
      </c>
    </row>
    <row r="5" spans="1:18">
      <c r="B5" t="s">
        <v>465</v>
      </c>
      <c r="D5" s="115" t="s">
        <v>214</v>
      </c>
      <c r="H5" t="s">
        <v>504</v>
      </c>
      <c r="I5" t="s">
        <v>333</v>
      </c>
      <c r="J5" t="s">
        <v>510</v>
      </c>
      <c r="K5" s="119" t="s">
        <v>306</v>
      </c>
      <c r="O5" t="s">
        <v>399</v>
      </c>
      <c r="P5" t="s">
        <v>312</v>
      </c>
    </row>
    <row r="6" spans="1:18">
      <c r="D6" s="115" t="s">
        <v>220</v>
      </c>
      <c r="H6" t="s">
        <v>502</v>
      </c>
      <c r="I6" t="s">
        <v>330</v>
      </c>
      <c r="J6" t="s">
        <v>400</v>
      </c>
      <c r="K6" s="119" t="s">
        <v>150</v>
      </c>
      <c r="O6" t="s">
        <v>532</v>
      </c>
      <c r="P6" t="s">
        <v>554</v>
      </c>
    </row>
    <row r="7" spans="1:18">
      <c r="D7" s="115" t="s">
        <v>227</v>
      </c>
      <c r="H7" t="s">
        <v>176</v>
      </c>
      <c r="I7" t="s">
        <v>334</v>
      </c>
      <c r="K7" s="119" t="s">
        <v>513</v>
      </c>
      <c r="O7" t="s">
        <v>544</v>
      </c>
      <c r="P7" t="s">
        <v>288</v>
      </c>
    </row>
    <row r="8" spans="1:18">
      <c r="D8" s="115" t="s">
        <v>247</v>
      </c>
      <c r="H8" t="s">
        <v>505</v>
      </c>
      <c r="I8" t="s">
        <v>175</v>
      </c>
      <c r="K8" s="119" t="s">
        <v>514</v>
      </c>
      <c r="O8" t="s">
        <v>269</v>
      </c>
      <c r="P8" t="s">
        <v>555</v>
      </c>
    </row>
    <row r="9" spans="1:18">
      <c r="D9" s="115" t="s">
        <v>250</v>
      </c>
      <c r="H9" t="s">
        <v>269</v>
      </c>
      <c r="I9" t="s">
        <v>95</v>
      </c>
      <c r="K9" s="119" t="s">
        <v>231</v>
      </c>
      <c r="P9" t="s">
        <v>92</v>
      </c>
    </row>
    <row r="10" spans="1:18">
      <c r="D10" s="115" t="s">
        <v>286</v>
      </c>
      <c r="I10" t="s">
        <v>173</v>
      </c>
      <c r="K10" s="119" t="s">
        <v>427</v>
      </c>
      <c r="P10" t="s">
        <v>269</v>
      </c>
    </row>
    <row r="11" spans="1:18">
      <c r="D11" s="115" t="s">
        <v>56</v>
      </c>
      <c r="I11" t="s">
        <v>506</v>
      </c>
      <c r="K11" s="119" t="s">
        <v>503</v>
      </c>
    </row>
    <row r="12" spans="1:18">
      <c r="D12" s="115" t="s">
        <v>155</v>
      </c>
      <c r="I12" t="s">
        <v>329</v>
      </c>
      <c r="K12" s="119" t="s">
        <v>455</v>
      </c>
    </row>
    <row r="13" spans="1:18">
      <c r="D13" s="115" t="s">
        <v>158</v>
      </c>
      <c r="I13" t="s">
        <v>332</v>
      </c>
      <c r="K13" s="119" t="s">
        <v>515</v>
      </c>
    </row>
    <row r="14" spans="1:18">
      <c r="D14" s="115" t="s">
        <v>337</v>
      </c>
      <c r="K14" s="119" t="s">
        <v>435</v>
      </c>
    </row>
    <row r="15" spans="1:18">
      <c r="D15" s="115" t="s">
        <v>277</v>
      </c>
      <c r="K15" s="119" t="s">
        <v>516</v>
      </c>
    </row>
    <row r="16" spans="1:18">
      <c r="D16" s="115" t="s">
        <v>280</v>
      </c>
      <c r="K16" s="119" t="s">
        <v>6</v>
      </c>
    </row>
    <row r="17" spans="4:11">
      <c r="D17" s="115" t="s">
        <v>24</v>
      </c>
      <c r="K17" s="119" t="s">
        <v>226</v>
      </c>
    </row>
    <row r="18" spans="4:11">
      <c r="D18" s="115" t="s">
        <v>293</v>
      </c>
      <c r="K18" s="119" t="s">
        <v>309</v>
      </c>
    </row>
    <row r="19" spans="4:11">
      <c r="D19" s="115" t="s">
        <v>169</v>
      </c>
      <c r="K19" s="119" t="s">
        <v>40</v>
      </c>
    </row>
    <row r="20" spans="4:11">
      <c r="D20" s="115" t="s">
        <v>256</v>
      </c>
      <c r="K20" s="119" t="s">
        <v>384</v>
      </c>
    </row>
    <row r="21" spans="4:11">
      <c r="D21" s="116" t="s">
        <v>217</v>
      </c>
      <c r="K21" s="119" t="s">
        <v>517</v>
      </c>
    </row>
    <row r="22" spans="4:11">
      <c r="D22" s="115" t="s">
        <v>184</v>
      </c>
      <c r="K22" s="119" t="s">
        <v>267</v>
      </c>
    </row>
    <row r="23" spans="4:11">
      <c r="D23" s="115" t="s">
        <v>297</v>
      </c>
      <c r="K23" s="119" t="s">
        <v>27</v>
      </c>
    </row>
    <row r="24" spans="4:11">
      <c r="D24" s="115" t="s">
        <v>307</v>
      </c>
      <c r="K24" s="119" t="s">
        <v>249</v>
      </c>
    </row>
    <row r="25" spans="4:11">
      <c r="D25" s="115" t="s">
        <v>315</v>
      </c>
      <c r="K25" s="119" t="s">
        <v>317</v>
      </c>
    </row>
    <row r="26" spans="4:11">
      <c r="D26" s="115" t="s">
        <v>321</v>
      </c>
      <c r="K26" s="119" t="s">
        <v>101</v>
      </c>
    </row>
    <row r="27" spans="4:11">
      <c r="D27" s="115" t="s">
        <v>197</v>
      </c>
      <c r="K27" s="119" t="s">
        <v>518</v>
      </c>
    </row>
    <row r="28" spans="4:11">
      <c r="D28" s="115" t="s">
        <v>185</v>
      </c>
      <c r="K28" s="119" t="s">
        <v>382</v>
      </c>
    </row>
    <row r="29" spans="4:11">
      <c r="D29" s="115" t="s">
        <v>205</v>
      </c>
      <c r="K29" s="119" t="s">
        <v>58</v>
      </c>
    </row>
    <row r="30" spans="4:11">
      <c r="D30" s="115" t="s">
        <v>211</v>
      </c>
      <c r="K30" s="119" t="s">
        <v>320</v>
      </c>
    </row>
    <row r="31" spans="4:11">
      <c r="D31" s="115" t="s">
        <v>233</v>
      </c>
      <c r="K31" s="119" t="s">
        <v>347</v>
      </c>
    </row>
    <row r="32" spans="4:11">
      <c r="D32" s="115" t="s">
        <v>239</v>
      </c>
      <c r="K32" s="119" t="s">
        <v>519</v>
      </c>
    </row>
    <row r="33" spans="4:11">
      <c r="D33" s="115" t="s">
        <v>190</v>
      </c>
      <c r="K33" s="119" t="s">
        <v>359</v>
      </c>
    </row>
    <row r="34" spans="4:11">
      <c r="D34" s="115" t="s">
        <v>264</v>
      </c>
      <c r="K34" s="119" t="s">
        <v>520</v>
      </c>
    </row>
    <row r="35" spans="4:11">
      <c r="D35" s="115" t="s">
        <v>145</v>
      </c>
      <c r="K35" s="119" t="s">
        <v>480</v>
      </c>
    </row>
    <row r="36" spans="4:11">
      <c r="D36" s="115" t="s">
        <v>170</v>
      </c>
      <c r="K36" s="119" t="s">
        <v>521</v>
      </c>
    </row>
    <row r="37" spans="4:11">
      <c r="D37" s="115" t="s">
        <v>161</v>
      </c>
      <c r="K37" s="119" t="s">
        <v>113</v>
      </c>
    </row>
    <row r="38" spans="4:11">
      <c r="D38" s="115" t="s">
        <v>229</v>
      </c>
      <c r="K38" s="119" t="s">
        <v>522</v>
      </c>
    </row>
    <row r="39" spans="4:11">
      <c r="D39" s="115" t="s">
        <v>242</v>
      </c>
      <c r="K39" s="119" t="s">
        <v>523</v>
      </c>
    </row>
    <row r="40" spans="4:11">
      <c r="D40" s="115" t="s">
        <v>338</v>
      </c>
      <c r="K40" s="119" t="s">
        <v>9</v>
      </c>
    </row>
    <row r="41" spans="4:11">
      <c r="D41" s="115" t="s">
        <v>356</v>
      </c>
      <c r="K41" s="119" t="s">
        <v>524</v>
      </c>
    </row>
    <row r="42" spans="4:11">
      <c r="D42" s="115" t="s">
        <v>401</v>
      </c>
      <c r="K42" s="119" t="s">
        <v>525</v>
      </c>
    </row>
    <row r="43" spans="4:11">
      <c r="D43" s="115" t="s">
        <v>14</v>
      </c>
      <c r="K43" s="119" t="s">
        <v>409</v>
      </c>
    </row>
    <row r="44" spans="4:11">
      <c r="D44" s="115" t="s">
        <v>387</v>
      </c>
      <c r="K44" s="119" t="s">
        <v>316</v>
      </c>
    </row>
    <row r="45" spans="4:11">
      <c r="D45" s="115" t="s">
        <v>345</v>
      </c>
      <c r="K45" s="119" t="s">
        <v>433</v>
      </c>
    </row>
    <row r="46" spans="4:11">
      <c r="D46" s="115" t="s">
        <v>360</v>
      </c>
      <c r="K46" s="119" t="s">
        <v>318</v>
      </c>
    </row>
    <row r="47" spans="4:11">
      <c r="D47" s="115" t="s">
        <v>367</v>
      </c>
      <c r="K47" s="119" t="s">
        <v>85</v>
      </c>
    </row>
    <row r="48" spans="4:11">
      <c r="D48" s="115" t="s">
        <v>386</v>
      </c>
      <c r="K48" s="119" t="s">
        <v>477</v>
      </c>
    </row>
    <row r="49" spans="4:11">
      <c r="D49" s="115" t="s">
        <v>403</v>
      </c>
      <c r="K49" s="119" t="s">
        <v>402</v>
      </c>
    </row>
    <row r="50" spans="4:11">
      <c r="D50" s="115" t="s">
        <v>47</v>
      </c>
      <c r="K50" s="119" t="s">
        <v>449</v>
      </c>
    </row>
    <row r="51" spans="4:11">
      <c r="D51" s="115" t="s">
        <v>406</v>
      </c>
      <c r="K51" s="119" t="s">
        <v>49</v>
      </c>
    </row>
    <row r="52" spans="4:11">
      <c r="D52" s="115" t="s">
        <v>407</v>
      </c>
      <c r="K52" s="119" t="s">
        <v>417</v>
      </c>
    </row>
    <row r="53" spans="4:11">
      <c r="D53" s="115" t="s">
        <v>361</v>
      </c>
      <c r="K53" s="119" t="s">
        <v>389</v>
      </c>
    </row>
    <row r="54" spans="4:11">
      <c r="D54" s="115" t="s">
        <v>245</v>
      </c>
      <c r="K54" s="119" t="s">
        <v>526</v>
      </c>
    </row>
    <row r="55" spans="4:11">
      <c r="D55" s="115" t="s">
        <v>375</v>
      </c>
      <c r="K55" s="119" t="s">
        <v>164</v>
      </c>
    </row>
    <row r="56" spans="4:11">
      <c r="D56" s="115" t="s">
        <v>335</v>
      </c>
      <c r="K56" s="119" t="s">
        <v>527</v>
      </c>
    </row>
    <row r="57" spans="4:11">
      <c r="D57" s="115" t="s">
        <v>19</v>
      </c>
      <c r="K57" s="119" t="s">
        <v>451</v>
      </c>
    </row>
    <row r="58" spans="4:11">
      <c r="D58" s="115" t="s">
        <v>378</v>
      </c>
      <c r="K58" s="119" t="s">
        <v>528</v>
      </c>
    </row>
    <row r="59" spans="4:11">
      <c r="D59" s="115" t="s">
        <v>383</v>
      </c>
      <c r="K59" s="119" t="s">
        <v>529</v>
      </c>
    </row>
    <row r="60" spans="4:11">
      <c r="D60" s="115" t="s">
        <v>343</v>
      </c>
    </row>
    <row r="61" spans="4:11">
      <c r="D61" s="115" t="s">
        <v>372</v>
      </c>
    </row>
    <row r="62" spans="4:11">
      <c r="D62" s="116" t="s">
        <v>410</v>
      </c>
    </row>
    <row r="63" spans="4:11">
      <c r="D63" s="116" t="s">
        <v>438</v>
      </c>
    </row>
    <row r="64" spans="4:11">
      <c r="D64" s="116" t="s">
        <v>64</v>
      </c>
    </row>
    <row r="65" spans="4:4">
      <c r="D65" s="116" t="s">
        <v>408</v>
      </c>
    </row>
    <row r="66" spans="4:4">
      <c r="D66" s="116" t="s">
        <v>78</v>
      </c>
    </row>
    <row r="67" spans="4:4">
      <c r="D67" s="116" t="s">
        <v>300</v>
      </c>
    </row>
    <row r="68" spans="4:4">
      <c r="D68" s="116" t="s">
        <v>431</v>
      </c>
    </row>
    <row r="69" spans="4:4">
      <c r="D69" s="115" t="s">
        <v>413</v>
      </c>
    </row>
    <row r="70" spans="4:4">
      <c r="D70" s="116" t="s">
        <v>94</v>
      </c>
    </row>
    <row r="71" spans="4:4">
      <c r="D71" s="117" t="s">
        <v>416</v>
      </c>
    </row>
    <row r="72" spans="4:4">
      <c r="D72" s="116" t="s">
        <v>422</v>
      </c>
    </row>
    <row r="73" spans="4:4">
      <c r="D73" s="116" t="s">
        <v>43</v>
      </c>
    </row>
    <row r="74" spans="4:4">
      <c r="D74" s="116" t="s">
        <v>436</v>
      </c>
    </row>
    <row r="75" spans="4:4">
      <c r="D75" s="116" t="s">
        <v>371</v>
      </c>
    </row>
    <row r="76" spans="4:4">
      <c r="D76" s="116" t="s">
        <v>447</v>
      </c>
    </row>
    <row r="77" spans="4:4">
      <c r="D77" s="116" t="s">
        <v>419</v>
      </c>
    </row>
    <row r="78" spans="4:4">
      <c r="D78" s="116" t="s">
        <v>99</v>
      </c>
    </row>
    <row r="79" spans="4:4">
      <c r="D79" s="116" t="s">
        <v>454</v>
      </c>
    </row>
    <row r="80" spans="4:4">
      <c r="D80" s="116" t="s">
        <v>428</v>
      </c>
    </row>
    <row r="81" spans="4:4">
      <c r="D81" s="116" t="s">
        <v>75</v>
      </c>
    </row>
    <row r="82" spans="4:4">
      <c r="D82" s="116" t="s">
        <v>395</v>
      </c>
    </row>
    <row r="83" spans="4:4">
      <c r="D83" s="115" t="s">
        <v>463</v>
      </c>
    </row>
  </sheetData>
  <phoneticPr fontId="1"/>
  <pageMargins left="0.7" right="0.7" top="0.75" bottom="0.75" header="0.3" footer="0.3"/>
  <pageSetup paperSize="9" fitToWidth="1" fitToHeight="1" orientation="portrait" usePrinterDefaults="1" r:id="rId1"/>
  <legacy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9</vt:i4>
      </vt:variant>
    </vt:vector>
  </HeadingPairs>
  <TitlesOfParts>
    <vt:vector size="9" baseType="lpstr">
      <vt:lpstr>選定表</vt:lpstr>
      <vt:lpstr>判断基準</vt:lpstr>
      <vt:lpstr>選定表 (選定判断は福祉班) (2)</vt:lpstr>
      <vt:lpstr>(福祉避難所)要配慮者リスト</vt:lpstr>
      <vt:lpstr>障害</vt:lpstr>
      <vt:lpstr>高齢者</vt:lpstr>
      <vt:lpstr>乳幼児</vt:lpstr>
      <vt:lpstr>高障妊</vt:lpstr>
      <vt:lpstr>Sheet1</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user</dc:creator>
  <cp:lastModifiedBy>user</cp:lastModifiedBy>
  <cp:lastPrinted>2019-10-10T04:25:30Z</cp:lastPrinted>
  <dcterms:created xsi:type="dcterms:W3CDTF">2019-05-13T02:38:03Z</dcterms:created>
  <dcterms:modified xsi:type="dcterms:W3CDTF">2023-01-19T02:37:04Z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2023-01-19T02:37:04Z</vt:filetime>
  </property>
</Properties>
</file>