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10" yWindow="-110" windowWidth="21820" windowHeight="14020"/>
  </bookViews>
  <sheets>
    <sheet name="内訳書" sheetId="6" r:id="rId1"/>
    <sheet name="代価表" sheetId="4" r:id="rId2"/>
  </sheets>
  <definedNames>
    <definedName name="aaaa" hidden="1">{"'１台構成 '!$B$74:$F$80"}</definedName>
    <definedName name="aaaa" localSheetId="1" hidden="1">{"'１台構成 '!$B$74:$F$80"}</definedName>
    <definedName name="_Fill" hidden="1">#REF!</definedName>
    <definedName name="_Fill" localSheetId="1" hidden="1">#REF!</definedName>
    <definedName name="用地測量" hidden="1">{"'１台構成 '!$B$74:$F$80"}</definedName>
    <definedName name="用地測量" localSheetId="1" hidden="1">{"'１台構成 '!$B$74:$F$80"}</definedName>
    <definedName name="_Regression_Out" hidden="1">#REF!</definedName>
    <definedName name="_Regression_Out" localSheetId="1" hidden="1">#REF!</definedName>
    <definedName name="_Key1" hidden="1">#REF!</definedName>
    <definedName name="_Key1" localSheetId="1" hidden="1">#REF!</definedName>
    <definedName name="_Key2" hidden="1">#REF!</definedName>
    <definedName name="_Key2" localSheetId="1" hidden="1">#REF!</definedName>
    <definedName name="_Regression_X" hidden="1">#REF!</definedName>
    <definedName name="_Regression_X" localSheetId="1" hidden="1">#REF!</definedName>
    <definedName name="_Regression_Y" hidden="1">#REF!</definedName>
    <definedName name="_Regression_Y" localSheetId="1" hidden="1">#REF!</definedName>
    <definedName name="_Sort" hidden="1">#REF!</definedName>
    <definedName name="_Sort" localSheetId="1" hidden="1">#REF!</definedName>
    <definedName name="ff" hidden="1">{"'１台構成 '!$B$74:$F$80"}</definedName>
    <definedName name="ff" localSheetId="1" hidden="1">{"'１台構成 '!$B$74:$F$80"}</definedName>
    <definedName name="ｈｔｈれ" hidden="1">{"'１台構成 '!$B$74:$F$80"}</definedName>
    <definedName name="ｈｔｈれ" localSheetId="1" hidden="1">{"'１台構成 '!$B$74:$F$80"}</definedName>
    <definedName name="HTML_Control" hidden="1">{"'１台構成 '!$B$74:$F$80"}</definedName>
    <definedName name="HTML_Control" localSheetId="1" hidden="1">{"'１台構成 '!$B$74:$F$80"}</definedName>
    <definedName name="kkc" hidden="1">{"'１台構成 '!$B$74:$F$80"}</definedName>
    <definedName name="kkc" localSheetId="1" hidden="1">{"'１台構成 '!$B$74:$F$80"}</definedName>
    <definedName name="ｋｌｖｄｔ" hidden="1">{"'１台構成 '!$B$74:$F$80"}</definedName>
    <definedName name="ｋｌｖｄｔ" localSheetId="1" hidden="1">{"'１台構成 '!$B$74:$F$80"}</definedName>
    <definedName name="ｒｔｒｂ" hidden="1">{"'１台構成 '!$B$74:$F$80"}</definedName>
    <definedName name="ｒｔｒｂ" localSheetId="1" hidden="1">{"'１台構成 '!$B$74:$F$80"}</definedName>
    <definedName name="_Order1" hidden="1">255</definedName>
    <definedName name="_Order2" hidden="1">255</definedName>
    <definedName name="片道直線距離">#REF!</definedName>
    <definedName name="HTML_Header" hidden="1">"１台構成+Pen2台"</definedName>
    <definedName name="\p">#REF!</definedName>
    <definedName name="HTML_LineAfter" hidden="1">FALSE</definedName>
    <definedName name="HTML_CodePage" hidden="1">932</definedName>
    <definedName name="HTML_Description" hidden="1">""</definedName>
    <definedName name="HTML_Email" hidden="1">""</definedName>
    <definedName name="HTML_LastUpdate" hidden="1">"97/09/10"</definedName>
    <definedName name="モデル数">#REF!</definedName>
    <definedName name="HTML_LineBefore" hidden="1">FALSE</definedName>
    <definedName name="HTML_Name" hidden="1">"大隅 裕"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写真縮尺">#REF!</definedName>
    <definedName name="HTML_PathFile" hidden="1">"H:\hyoca\partner\Edesk1.htm"</definedName>
    <definedName name="HTML_PathTemplate" hidden="1">"H:\hyoca\partner\Edesk1.htm"</definedName>
    <definedName name="HTML_Title" hidden="1">"PC価格"</definedName>
    <definedName name="コース数">#REF!</definedName>
    <definedName name="撮影面積">#REF!</definedName>
    <definedName name="偏流測定時間">#REF!</definedName>
    <definedName name="_xlnm.Print_Area" localSheetId="0">内訳書!$A$1:$H$21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<sst xmlns="http://schemas.openxmlformats.org/spreadsheetml/2006/main" xmlns:r="http://schemas.openxmlformats.org/officeDocument/2006/relationships" count="59" uniqueCount="59">
  <si>
    <t>直接費</t>
    <rPh sb="0" eb="2">
      <t>チョクセツ</t>
    </rPh>
    <rPh sb="2" eb="3">
      <t>ヒ</t>
    </rPh>
    <phoneticPr fontId="53"/>
  </si>
  <si>
    <t>式</t>
    <rPh sb="0" eb="1">
      <t>シキ</t>
    </rPh>
    <phoneticPr fontId="54"/>
  </si>
  <si>
    <t>現に所有するものデータ更新</t>
    <rPh sb="0" eb="1">
      <t>ゲン</t>
    </rPh>
    <rPh sb="2" eb="4">
      <t>ショユウ</t>
    </rPh>
    <rPh sb="11" eb="13">
      <t>コウシン</t>
    </rPh>
    <phoneticPr fontId="53"/>
  </si>
  <si>
    <t>金　額</t>
  </si>
  <si>
    <t>計</t>
    <rPh sb="0" eb="1">
      <t>ケイ</t>
    </rPh>
    <phoneticPr fontId="54"/>
  </si>
  <si>
    <t>機械経費</t>
    <rPh sb="0" eb="2">
      <t>キカイ</t>
    </rPh>
    <rPh sb="2" eb="4">
      <t>ケイヒ</t>
    </rPh>
    <phoneticPr fontId="54"/>
  </si>
  <si>
    <t>人件費</t>
    <rPh sb="0" eb="3">
      <t>ジンケンヒ</t>
    </rPh>
    <phoneticPr fontId="54"/>
  </si>
  <si>
    <t>第2号
代価表</t>
    <rPh sb="0" eb="1">
      <t>ダイ</t>
    </rPh>
    <rPh sb="2" eb="3">
      <t>ゴウ</t>
    </rPh>
    <rPh sb="4" eb="6">
      <t>ダイカ</t>
    </rPh>
    <rPh sb="6" eb="7">
      <t>ヒョウ</t>
    </rPh>
    <phoneticPr fontId="43"/>
  </si>
  <si>
    <t>測量技師</t>
  </si>
  <si>
    <t>材料費</t>
    <rPh sb="0" eb="3">
      <t>ザイリョウヒ</t>
    </rPh>
    <phoneticPr fontId="54"/>
  </si>
  <si>
    <t>摘　要</t>
  </si>
  <si>
    <t>消費税額</t>
    <rPh sb="0" eb="3">
      <t>ショウヒゼイ</t>
    </rPh>
    <rPh sb="3" eb="4">
      <t>ガク</t>
    </rPh>
    <phoneticPr fontId="53"/>
  </si>
  <si>
    <t>人日</t>
    <rPh sb="0" eb="1">
      <t>ヒト</t>
    </rPh>
    <rPh sb="1" eb="2">
      <t>ヒ</t>
    </rPh>
    <phoneticPr fontId="54"/>
  </si>
  <si>
    <t>測量助手</t>
    <rPh sb="0" eb="2">
      <t>ソクリョウ</t>
    </rPh>
    <rPh sb="2" eb="4">
      <t>ジョシュ</t>
    </rPh>
    <phoneticPr fontId="43"/>
  </si>
  <si>
    <t>金　　　　額</t>
  </si>
  <si>
    <t>単　価</t>
  </si>
  <si>
    <t>員　数</t>
  </si>
  <si>
    <t>第5号
代価表</t>
    <rPh sb="0" eb="1">
      <t>ダイ</t>
    </rPh>
    <rPh sb="2" eb="3">
      <t>ゴウ</t>
    </rPh>
    <rPh sb="4" eb="6">
      <t>ダイカ</t>
    </rPh>
    <rPh sb="6" eb="7">
      <t>ヒョウ</t>
    </rPh>
    <phoneticPr fontId="43"/>
  </si>
  <si>
    <t>単　位</t>
  </si>
  <si>
    <t>規　格</t>
  </si>
  <si>
    <t>摘　　　要</t>
  </si>
  <si>
    <t>名　称</t>
  </si>
  <si>
    <t>項　目</t>
  </si>
  <si>
    <t>式当たり</t>
    <rPh sb="0" eb="1">
      <t>シキ</t>
    </rPh>
    <phoneticPr fontId="54"/>
  </si>
  <si>
    <t>測量主任技師</t>
  </si>
  <si>
    <t>第3号
代価表</t>
    <rPh sb="0" eb="1">
      <t>ダイ</t>
    </rPh>
    <rPh sb="2" eb="3">
      <t>ゴウ</t>
    </rPh>
    <rPh sb="4" eb="6">
      <t>ダイカ</t>
    </rPh>
    <rPh sb="6" eb="7">
      <t>ヒョウ</t>
    </rPh>
    <phoneticPr fontId="43"/>
  </si>
  <si>
    <t>測量技師補</t>
  </si>
  <si>
    <t>％</t>
  </si>
  <si>
    <t>第6号
代価表</t>
    <rPh sb="0" eb="1">
      <t>ダイ</t>
    </rPh>
    <rPh sb="2" eb="3">
      <t>ゴウ</t>
    </rPh>
    <rPh sb="4" eb="6">
      <t>ダイカ</t>
    </rPh>
    <rPh sb="6" eb="7">
      <t>ヒョウ</t>
    </rPh>
    <phoneticPr fontId="43"/>
  </si>
  <si>
    <t>式（計３回）当たり</t>
    <rPh sb="0" eb="1">
      <t>シキ</t>
    </rPh>
    <rPh sb="2" eb="3">
      <t>ケイ</t>
    </rPh>
    <rPh sb="4" eb="5">
      <t>カイ</t>
    </rPh>
    <rPh sb="6" eb="7">
      <t>ア</t>
    </rPh>
    <phoneticPr fontId="54"/>
  </si>
  <si>
    <t>単　　　価</t>
  </si>
  <si>
    <t>数　　量</t>
  </si>
  <si>
    <t>第１号
代価表</t>
    <rPh sb="0" eb="1">
      <t>ダイ</t>
    </rPh>
    <rPh sb="2" eb="3">
      <t>ゴウ</t>
    </rPh>
    <rPh sb="4" eb="6">
      <t>ダイカ</t>
    </rPh>
    <rPh sb="6" eb="7">
      <t>ヒョウ</t>
    </rPh>
    <phoneticPr fontId="43"/>
  </si>
  <si>
    <t>第4号
代価表</t>
    <rPh sb="0" eb="1">
      <t>ダイ</t>
    </rPh>
    <rPh sb="2" eb="3">
      <t>ゴウ</t>
    </rPh>
    <rPh sb="4" eb="6">
      <t>ダイカ</t>
    </rPh>
    <rPh sb="6" eb="7">
      <t>ヒョウ</t>
    </rPh>
    <phoneticPr fontId="43"/>
  </si>
  <si>
    <t>小計</t>
    <rPh sb="0" eb="2">
      <t>ショウケイ</t>
    </rPh>
    <phoneticPr fontId="53"/>
  </si>
  <si>
    <t>改め</t>
    <rPh sb="0" eb="1">
      <t>アラタ</t>
    </rPh>
    <phoneticPr fontId="53"/>
  </si>
  <si>
    <t>費　　目</t>
    <rPh sb="0" eb="1">
      <t>ヒ</t>
    </rPh>
    <rPh sb="3" eb="4">
      <t>メ</t>
    </rPh>
    <phoneticPr fontId="53"/>
  </si>
  <si>
    <t>種　　　　別</t>
  </si>
  <si>
    <t>細　　　別</t>
  </si>
  <si>
    <t>単　位</t>
    <rPh sb="0" eb="1">
      <t>タン</t>
    </rPh>
    <rPh sb="2" eb="3">
      <t>クライ</t>
    </rPh>
    <phoneticPr fontId="53"/>
  </si>
  <si>
    <t>作業計画・資料収集整理</t>
    <rPh sb="0" eb="2">
      <t>サギョウ</t>
    </rPh>
    <rPh sb="2" eb="4">
      <t>ケイカク</t>
    </rPh>
    <rPh sb="5" eb="7">
      <t>シリョウ</t>
    </rPh>
    <rPh sb="7" eb="9">
      <t>シュウシュウ</t>
    </rPh>
    <rPh sb="9" eb="11">
      <t>セイリ</t>
    </rPh>
    <phoneticPr fontId="55"/>
  </si>
  <si>
    <t>第7号
代価表</t>
    <rPh sb="0" eb="1">
      <t>ダイ</t>
    </rPh>
    <rPh sb="2" eb="3">
      <t>ゴウ</t>
    </rPh>
    <rPh sb="4" eb="6">
      <t>ダイカ</t>
    </rPh>
    <rPh sb="6" eb="7">
      <t>ヒョウ</t>
    </rPh>
    <phoneticPr fontId="43"/>
  </si>
  <si>
    <t>式</t>
    <rPh sb="0" eb="1">
      <t>シキ</t>
    </rPh>
    <phoneticPr fontId="55"/>
  </si>
  <si>
    <t>第8号
代価表</t>
    <rPh sb="0" eb="1">
      <t>ダイ</t>
    </rPh>
    <rPh sb="2" eb="3">
      <t>ゴウ</t>
    </rPh>
    <rPh sb="4" eb="6">
      <t>ダイカ</t>
    </rPh>
    <rPh sb="6" eb="7">
      <t>ヒョウ</t>
    </rPh>
    <phoneticPr fontId="43"/>
  </si>
  <si>
    <t>打合せ協議</t>
    <rPh sb="0" eb="2">
      <t>ウチアワ</t>
    </rPh>
    <rPh sb="3" eb="5">
      <t>キョウギ</t>
    </rPh>
    <phoneticPr fontId="55"/>
  </si>
  <si>
    <t>間接費</t>
    <rPh sb="0" eb="2">
      <t>カンセツ</t>
    </rPh>
    <rPh sb="2" eb="3">
      <t>ヒ</t>
    </rPh>
    <phoneticPr fontId="53"/>
  </si>
  <si>
    <t>諸経費</t>
    <rPh sb="0" eb="3">
      <t>ショケイヒ</t>
    </rPh>
    <phoneticPr fontId="53"/>
  </si>
  <si>
    <t>合計</t>
  </si>
  <si>
    <t>内　　訳　　書</t>
    <rPh sb="0" eb="1">
      <t>ナイ</t>
    </rPh>
    <rPh sb="3" eb="4">
      <t>ワケ</t>
    </rPh>
    <rPh sb="6" eb="7">
      <t>ショ</t>
    </rPh>
    <phoneticPr fontId="43"/>
  </si>
  <si>
    <t>成果とりまとめ</t>
    <rPh sb="0" eb="2">
      <t>セイカ</t>
    </rPh>
    <phoneticPr fontId="53"/>
  </si>
  <si>
    <t>筆当たり</t>
    <rPh sb="0" eb="1">
      <t>フデ</t>
    </rPh>
    <rPh sb="1" eb="2">
      <t>ア</t>
    </rPh>
    <phoneticPr fontId="54"/>
  </si>
  <si>
    <t>意向調査レイヤ作成、セットアップ</t>
    <rPh sb="0" eb="2">
      <t>イコウ</t>
    </rPh>
    <rPh sb="2" eb="4">
      <t>チョウサ</t>
    </rPh>
    <rPh sb="7" eb="9">
      <t>サクセイ</t>
    </rPh>
    <phoneticPr fontId="53"/>
  </si>
  <si>
    <t>意向調査発送用データ作成</t>
    <rPh sb="0" eb="2">
      <t>イコウ</t>
    </rPh>
    <rPh sb="2" eb="4">
      <t>チョウサ</t>
    </rPh>
    <rPh sb="4" eb="6">
      <t>ハッソウ</t>
    </rPh>
    <rPh sb="6" eb="7">
      <t>ヨウ</t>
    </rPh>
    <rPh sb="10" eb="12">
      <t>サクセイ</t>
    </rPh>
    <phoneticPr fontId="53"/>
  </si>
  <si>
    <t>意向調査結果の入力</t>
    <rPh sb="0" eb="2">
      <t>イコウ</t>
    </rPh>
    <rPh sb="2" eb="4">
      <t>チョウサ</t>
    </rPh>
    <rPh sb="4" eb="6">
      <t>ケッカ</t>
    </rPh>
    <rPh sb="7" eb="9">
      <t>ニュウリョク</t>
    </rPh>
    <phoneticPr fontId="53"/>
  </si>
  <si>
    <t>意向調査結果の集計</t>
    <rPh sb="0" eb="2">
      <t>イコウ</t>
    </rPh>
    <rPh sb="2" eb="4">
      <t>チョウサ</t>
    </rPh>
    <rPh sb="4" eb="6">
      <t>ケッカ</t>
    </rPh>
    <rPh sb="7" eb="9">
      <t>シュウケイ</t>
    </rPh>
    <phoneticPr fontId="53"/>
  </si>
  <si>
    <t>意向調査図作成</t>
    <rPh sb="0" eb="2">
      <t>イコウ</t>
    </rPh>
    <rPh sb="2" eb="4">
      <t>チョウサ</t>
    </rPh>
    <rPh sb="4" eb="5">
      <t>ズ</t>
    </rPh>
    <rPh sb="5" eb="7">
      <t>サクセイ</t>
    </rPh>
    <phoneticPr fontId="53"/>
  </si>
  <si>
    <t>筆</t>
    <rPh sb="0" eb="1">
      <t>フデ</t>
    </rPh>
    <phoneticPr fontId="55"/>
  </si>
  <si>
    <t>五所川原市森林所有者意向調査支援業務委託</t>
    <rPh sb="0" eb="5">
      <t>ゴショガワラシ</t>
    </rPh>
    <rPh sb="5" eb="7">
      <t>シンリン</t>
    </rPh>
    <rPh sb="7" eb="10">
      <t>ショユウシャ</t>
    </rPh>
    <rPh sb="10" eb="12">
      <t>イコウ</t>
    </rPh>
    <rPh sb="12" eb="14">
      <t>チョウサ</t>
    </rPh>
    <rPh sb="14" eb="16">
      <t>シエン</t>
    </rPh>
    <rPh sb="16" eb="18">
      <t>ギョウム</t>
    </rPh>
    <rPh sb="18" eb="20">
      <t>イタク</t>
    </rPh>
    <phoneticPr fontId="53"/>
  </si>
  <si>
    <t>第9号
代価表</t>
    <rPh sb="0" eb="1">
      <t>ダイ</t>
    </rPh>
    <rPh sb="2" eb="3">
      <t>ゴウ</t>
    </rPh>
    <rPh sb="4" eb="6">
      <t>ダイカ</t>
    </rPh>
    <rPh sb="6" eb="7">
      <t>ヒョウ</t>
    </rPh>
    <phoneticPr fontId="4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</si>
</sst>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2">
    <numFmt numFmtId="176" formatCode="#,##0.0;[Red]\-#,##0.0"/>
    <numFmt numFmtId="177" formatCode="#,##0;\-#,##0;&quot;-&quot;"/>
    <numFmt numFmtId="178" formatCode="&quot;$&quot;#,##0_);[Red]\(&quot;$&quot;#,##0\)"/>
    <numFmt numFmtId="179" formatCode="&quot;$&quot;#,##0.00_);[Red]\(&quot;$&quot;#,##0.00\)"/>
    <numFmt numFmtId="180" formatCode="\(#,##0\)"/>
    <numFmt numFmtId="181" formatCode="0.000"/>
    <numFmt numFmtId="182" formatCode="&quot;金&quot;\ #,##0&quot;円&quot;&quot;也&quot;"/>
    <numFmt numFmtId="183" formatCode="&quot;金&quot;#,##0&quot;円&quot;&quot;也&quot;"/>
    <numFmt numFmtId="184" formatCode="0.0"/>
    <numFmt numFmtId="185" formatCode="#,##0.000;[Red]\-#,##0.000"/>
    <numFmt numFmtId="186" formatCode="&quot;第 &quot;0&quot; 号&quot;"/>
    <numFmt numFmtId="187" formatCode="&quot;人件費の&quot;0.0&quot;%&quot;"/>
  </numFmts>
  <fonts count="56">
    <font>
      <sz val="11"/>
      <color auto="1"/>
      <name val="ＭＳ 明朝"/>
      <family val="1"/>
    </font>
    <font>
      <sz val="11"/>
      <color indexed="8"/>
      <name val="ＭＳ Ｐゴシック"/>
      <family val="3"/>
    </font>
    <font>
      <sz val="11"/>
      <color auto="1"/>
      <name val="明朝"/>
      <family val="1"/>
    </font>
    <font>
      <sz val="11"/>
      <color indexed="9"/>
      <name val="ＭＳ Ｐゴシック"/>
      <family val="3"/>
    </font>
    <font>
      <sz val="10"/>
      <color indexed="8"/>
      <name val="Arial"/>
      <family val="2"/>
    </font>
    <font>
      <b/>
      <sz val="12"/>
      <color auto="1"/>
      <name val="Osaka"/>
      <family val="3"/>
    </font>
    <font>
      <sz val="10"/>
      <color auto="1"/>
      <name val="MS Sans Serif"/>
      <family val="2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標準明朝"/>
      <family val="1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b/>
      <sz val="9"/>
      <color auto="1"/>
      <name val="Times New Roman"/>
      <family val="1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2"/>
      <color auto="1"/>
      <name val="Osaka"/>
      <family val="3"/>
    </font>
    <font>
      <sz val="12"/>
      <color auto="1"/>
      <name val="ＭＳ Ｐゴシック"/>
      <family val="3"/>
    </font>
    <font>
      <sz val="11"/>
      <color auto="1"/>
      <name val="ＭＳ 明朝"/>
      <family val="1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sz val="12"/>
      <color auto="1"/>
      <name val="ＭＳ 明朝"/>
      <family val="1"/>
    </font>
    <font>
      <sz val="22"/>
      <color auto="1"/>
      <name val="明朝"/>
      <family val="1"/>
    </font>
    <font>
      <b/>
      <sz val="11"/>
      <color indexed="63"/>
      <name val="ＭＳ Ｐゴシック"/>
      <family val="3"/>
    </font>
    <font>
      <sz val="10"/>
      <color auto="1"/>
      <name val="ＭＳ 明朝"/>
      <family val="1"/>
    </font>
    <font>
      <sz val="14"/>
      <color auto="1"/>
      <name val="ＭＳ 明朝"/>
      <family val="1"/>
    </font>
    <font>
      <sz val="11"/>
      <color indexed="20"/>
      <name val="ＭＳ Ｐゴシック"/>
      <family val="3"/>
    </font>
    <font>
      <sz val="8"/>
      <color auto="1"/>
      <name val="明朝"/>
      <family val="1"/>
    </font>
    <font>
      <sz val="10"/>
      <color indexed="12"/>
      <name val="FA 明朝"/>
      <family val="1"/>
    </font>
    <font>
      <sz val="11"/>
      <color auto="1"/>
      <name val="ＭＳ ゴシック"/>
      <family val="3"/>
    </font>
    <font>
      <sz val="10"/>
      <color auto="1"/>
      <name val="明朝"/>
      <family val="1"/>
    </font>
    <font>
      <sz val="9"/>
      <color auto="1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sz val="10"/>
      <color auto="1"/>
      <name val="ＭＳ 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明朝"/>
      <family val="1"/>
    </font>
    <font>
      <sz val="10"/>
      <color auto="1"/>
      <name val="ＭＳ Ｐ明朝"/>
      <family val="1"/>
    </font>
    <font>
      <sz val="18"/>
      <color auto="1"/>
      <name val="ＭＳ Ｐ明朝"/>
      <family val="1"/>
    </font>
    <font>
      <sz val="18"/>
      <color auto="1"/>
      <name val="ＭＳ 明朝"/>
      <family val="1"/>
    </font>
    <font>
      <i/>
      <sz val="10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i/>
      <sz val="10"/>
      <color indexed="10"/>
      <name val="ＭＳ Ｐ明朝"/>
      <family val="1"/>
    </font>
    <font>
      <sz val="14"/>
      <color auto="1"/>
      <name val="ＭＳ Ｐ明朝"/>
      <family val="1"/>
    </font>
    <font>
      <sz val="12"/>
      <color auto="1"/>
      <name val="ＭＳ Ｐ明朝"/>
      <family val="1"/>
    </font>
    <font>
      <sz val="6"/>
      <color auto="1"/>
      <name val="ＭＳ Ｐゴシック"/>
      <family val="3"/>
    </font>
    <font>
      <sz val="6"/>
      <color auto="1"/>
      <name val="ＭＳ Ｐ明朝"/>
      <family val="1"/>
    </font>
    <font>
      <sz val="6"/>
      <color auto="1"/>
      <name val="Osaka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14"/>
      </left>
      <right/>
      <top style="double">
        <color indexed="1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21">
    <xf numFmtId="176" fontId="0" fillId="0" borderId="0" applyFill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7" fontId="4" fillId="0" borderId="0" applyFill="0" applyBorder="0" applyAlignment="0">
      <alignment vertical="center"/>
    </xf>
    <xf numFmtId="0" fontId="5" fillId="0" borderId="0" applyNumberFormat="0" applyFill="0" applyBorder="0" applyAlignment="0" applyProtection="0">
      <alignment vertical="center"/>
    </xf>
    <xf numFmtId="40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>
      <alignment horizontal="left"/>
    </xf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4" fontId="9" fillId="0" borderId="0">
      <alignment vertical="center"/>
    </xf>
    <xf numFmtId="0" fontId="10" fillId="0" borderId="0"/>
    <xf numFmtId="4" fontId="7" fillId="0" borderId="0">
      <alignment horizontal="right"/>
    </xf>
    <xf numFmtId="4" fontId="11" fillId="0" borderId="0">
      <alignment horizontal="right"/>
    </xf>
    <xf numFmtId="0" fontId="5" fillId="0" borderId="0" applyNumberFormat="0" applyFill="0" applyBorder="0" applyAlignment="0" applyProtection="0">
      <alignment vertical="center"/>
    </xf>
    <xf numFmtId="0" fontId="12" fillId="0" borderId="0">
      <alignment horizontal="left"/>
    </xf>
    <xf numFmtId="0" fontId="13" fillId="0" borderId="0">
      <alignment horizontal="center"/>
    </xf>
    <xf numFmtId="0" fontId="14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1" borderId="3" applyNumberFormat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9" fillId="22" borderId="4" applyNumberFormat="0" applyFont="0" applyAlignment="0" applyProtection="0">
      <alignment vertical="center"/>
    </xf>
    <xf numFmtId="176" fontId="20" fillId="0" borderId="0" applyFill="0"/>
    <xf numFmtId="0" fontId="21" fillId="0" borderId="5" applyNumberFormat="0" applyFill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3" fillId="0" borderId="0"/>
    <xf numFmtId="0" fontId="24" fillId="0" borderId="0" applyNumberFormat="0" applyFont="0" applyAlignment="0">
      <alignment horizontal="left"/>
    </xf>
    <xf numFmtId="0" fontId="25" fillId="23" borderId="7" applyNumberFormat="0" applyAlignment="0" applyProtection="0">
      <alignment vertical="center"/>
    </xf>
    <xf numFmtId="0" fontId="26" fillId="0" borderId="0" applyBorder="0"/>
    <xf numFmtId="0" fontId="27" fillId="0" borderId="0"/>
    <xf numFmtId="0" fontId="28" fillId="3" borderId="0" applyNumberFormat="0" applyBorder="0" applyAlignment="0" applyProtection="0">
      <alignment vertical="center"/>
    </xf>
    <xf numFmtId="0" fontId="29" fillId="0" borderId="0">
      <alignment horizontal="left" vertical="top" wrapText="1"/>
    </xf>
    <xf numFmtId="1" fontId="29" fillId="0" borderId="0">
      <alignment vertical="top"/>
    </xf>
    <xf numFmtId="49" fontId="2" fillId="0" borderId="8">
      <alignment horizontal="centerContinuous"/>
    </xf>
    <xf numFmtId="38" fontId="30" fillId="22" borderId="9" applyNumberFormat="0" applyBorder="0" applyAlignment="0">
      <alignment vertical="center"/>
    </xf>
    <xf numFmtId="0" fontId="27" fillId="0" borderId="0"/>
    <xf numFmtId="38" fontId="18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40" fontId="2" fillId="0" borderId="10">
      <alignment horizontal="right"/>
    </xf>
    <xf numFmtId="38" fontId="19" fillId="0" borderId="0" applyFont="0" applyFill="0" applyBorder="0" applyAlignment="0" applyProtection="0">
      <alignment vertical="center"/>
    </xf>
    <xf numFmtId="180" fontId="2" fillId="0" borderId="11"/>
    <xf numFmtId="180" fontId="17" fillId="0" borderId="11"/>
    <xf numFmtId="180" fontId="17" fillId="0" borderId="0"/>
    <xf numFmtId="0" fontId="31" fillId="0" borderId="0"/>
    <xf numFmtId="0" fontId="19" fillId="0" borderId="0">
      <alignment vertical="center"/>
    </xf>
    <xf numFmtId="0" fontId="17" fillId="0" borderId="0"/>
    <xf numFmtId="0" fontId="19" fillId="0" borderId="0">
      <alignment vertical="center"/>
    </xf>
    <xf numFmtId="181" fontId="32" fillId="0" borderId="0"/>
    <xf numFmtId="0" fontId="18" fillId="0" borderId="0"/>
    <xf numFmtId="0" fontId="17" fillId="0" borderId="0">
      <alignment vertical="center"/>
    </xf>
    <xf numFmtId="0" fontId="33" fillId="0" borderId="0">
      <alignment vertical="center"/>
    </xf>
    <xf numFmtId="0" fontId="34" fillId="4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5" applyProtection="0">
      <alignment vertical="center"/>
    </xf>
    <xf numFmtId="0" fontId="39" fillId="23" borderId="6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2" fontId="17" fillId="0" borderId="0"/>
    <xf numFmtId="183" fontId="2" fillId="0" borderId="16"/>
    <xf numFmtId="0" fontId="42" fillId="0" borderId="17" applyNumberFormat="0" applyFill="0" applyAlignment="0" applyProtection="0">
      <alignment vertical="center"/>
    </xf>
    <xf numFmtId="0" fontId="24" fillId="0" borderId="0" applyNumberFormat="0" applyFont="0" applyAlignment="0">
      <alignment horizontal="left"/>
    </xf>
    <xf numFmtId="0" fontId="20" fillId="0" borderId="0" applyNumberFormat="0" applyFont="0" applyFill="0" applyBorder="0">
      <alignment vertical="center"/>
    </xf>
    <xf numFmtId="38" fontId="2" fillId="0" borderId="0" applyFont="0" applyFill="0" applyBorder="0" applyAlignment="0" applyProtection="0">
      <alignment vertical="center"/>
    </xf>
  </cellStyleXfs>
  <cellXfs count="78">
    <xf numFmtId="176" fontId="0" fillId="0" borderId="0" xfId="0">
      <alignment vertical="center"/>
    </xf>
    <xf numFmtId="176" fontId="44" fillId="0" borderId="0" xfId="0" applyFont="1" applyAlignment="1"/>
    <xf numFmtId="176" fontId="0" fillId="0" borderId="0" xfId="0" applyAlignment="1"/>
    <xf numFmtId="176" fontId="33" fillId="0" borderId="0" xfId="0" applyFont="1" applyAlignment="1"/>
    <xf numFmtId="176" fontId="45" fillId="0" borderId="18" xfId="0" applyFont="1" applyBorder="1" applyAlignment="1">
      <alignment horizontal="center" vertical="center"/>
    </xf>
    <xf numFmtId="0" fontId="44" fillId="0" borderId="19" xfId="74" applyFont="1" applyBorder="1" applyAlignment="1" applyProtection="1">
      <alignment horizontal="center" vertical="center"/>
      <protection locked="0"/>
    </xf>
    <xf numFmtId="0" fontId="44" fillId="0" borderId="20" xfId="74" applyFont="1" applyBorder="1" applyAlignment="1" applyProtection="1">
      <alignment vertical="center"/>
      <protection locked="0"/>
    </xf>
    <xf numFmtId="0" fontId="44" fillId="0" borderId="21" xfId="74" applyFont="1" applyBorder="1" applyAlignment="1" applyProtection="1">
      <alignment horizontal="left" vertical="center"/>
      <protection locked="0"/>
    </xf>
    <xf numFmtId="0" fontId="44" fillId="0" borderId="22" xfId="74" applyFont="1" applyBorder="1" applyAlignment="1" applyProtection="1">
      <alignment horizontal="left" vertical="center"/>
      <protection locked="0"/>
    </xf>
    <xf numFmtId="176" fontId="46" fillId="0" borderId="18" xfId="0" applyFont="1" applyBorder="1" applyAlignment="1">
      <alignment horizontal="center" vertical="center"/>
    </xf>
    <xf numFmtId="0" fontId="44" fillId="0" borderId="23" xfId="74" applyFont="1" applyBorder="1" applyAlignment="1" applyProtection="1">
      <alignment horizontal="center" vertical="center"/>
      <protection locked="0"/>
    </xf>
    <xf numFmtId="0" fontId="44" fillId="0" borderId="24" xfId="74" applyFont="1" applyBorder="1" applyAlignment="1" applyProtection="1">
      <alignment vertical="center"/>
      <protection locked="0"/>
    </xf>
    <xf numFmtId="0" fontId="44" fillId="0" borderId="25" xfId="74" applyFont="1" applyBorder="1" applyAlignment="1" applyProtection="1">
      <alignment vertical="center"/>
      <protection locked="0"/>
    </xf>
    <xf numFmtId="176" fontId="44" fillId="0" borderId="25" xfId="0" applyFont="1" applyFill="1" applyBorder="1" applyAlignment="1">
      <alignment horizontal="left" vertical="center"/>
    </xf>
    <xf numFmtId="0" fontId="44" fillId="0" borderId="25" xfId="74" applyFont="1" applyBorder="1" applyAlignment="1" applyProtection="1">
      <alignment horizontal="left" vertical="center"/>
      <protection locked="0"/>
    </xf>
    <xf numFmtId="0" fontId="44" fillId="0" borderId="25" xfId="74" applyFont="1" applyBorder="1" applyAlignment="1" applyProtection="1">
      <alignment horizontal="center" vertical="center"/>
      <protection locked="0"/>
    </xf>
    <xf numFmtId="0" fontId="44" fillId="0" borderId="26" xfId="74" applyFont="1" applyBorder="1" applyAlignment="1" applyProtection="1">
      <alignment horizontal="left" vertical="center"/>
      <protection locked="0"/>
    </xf>
    <xf numFmtId="0" fontId="44" fillId="0" borderId="26" xfId="74" applyFont="1" applyBorder="1" applyAlignment="1" applyProtection="1">
      <alignment horizontal="center" vertical="center"/>
      <protection locked="0"/>
    </xf>
    <xf numFmtId="0" fontId="44" fillId="0" borderId="24" xfId="74" applyFont="1" applyBorder="1" applyAlignment="1" applyProtection="1">
      <alignment horizontal="center" vertical="center"/>
      <protection locked="0"/>
    </xf>
    <xf numFmtId="176" fontId="44" fillId="0" borderId="25" xfId="0" applyFont="1" applyFill="1" applyBorder="1" applyAlignment="1">
      <alignment horizontal="center" vertical="center"/>
    </xf>
    <xf numFmtId="184" fontId="44" fillId="0" borderId="23" xfId="74" applyNumberFormat="1" applyFont="1" applyBorder="1" applyAlignment="1" applyProtection="1">
      <alignment horizontal="center" vertical="center"/>
      <protection locked="0"/>
    </xf>
    <xf numFmtId="40" fontId="47" fillId="0" borderId="24" xfId="62" applyNumberFormat="1" applyFont="1" applyFill="1" applyBorder="1" applyAlignment="1" applyProtection="1">
      <alignment vertical="center"/>
      <protection locked="0"/>
    </xf>
    <xf numFmtId="176" fontId="47" fillId="0" borderId="25" xfId="62" applyNumberFormat="1" applyFont="1" applyFill="1" applyBorder="1" applyAlignment="1" applyProtection="1">
      <alignment vertical="center"/>
      <protection locked="0"/>
    </xf>
    <xf numFmtId="184" fontId="44" fillId="0" borderId="25" xfId="0" applyNumberFormat="1" applyFont="1" applyFill="1" applyBorder="1">
      <alignment vertical="center"/>
    </xf>
    <xf numFmtId="185" fontId="44" fillId="0" borderId="25" xfId="74" applyNumberFormat="1" applyFont="1" applyBorder="1" applyAlignment="1" applyProtection="1">
      <alignment vertical="center"/>
      <protection locked="0"/>
    </xf>
    <xf numFmtId="184" fontId="44" fillId="0" borderId="25" xfId="74" applyNumberFormat="1" applyFont="1" applyBorder="1" applyAlignment="1" applyProtection="1">
      <alignment horizontal="center" vertical="center"/>
      <protection locked="0"/>
    </xf>
    <xf numFmtId="176" fontId="44" fillId="0" borderId="25" xfId="74" applyNumberFormat="1" applyFont="1" applyBorder="1" applyAlignment="1" applyProtection="1">
      <alignment vertical="center"/>
      <protection locked="0"/>
    </xf>
    <xf numFmtId="176" fontId="44" fillId="0" borderId="26" xfId="74" applyNumberFormat="1" applyFont="1" applyBorder="1" applyAlignment="1" applyProtection="1">
      <alignment vertical="center"/>
      <protection locked="0"/>
    </xf>
    <xf numFmtId="38" fontId="44" fillId="0" borderId="23" xfId="62" applyFont="1" applyBorder="1" applyAlignment="1" applyProtection="1">
      <alignment horizontal="center" vertical="center"/>
      <protection locked="0"/>
    </xf>
    <xf numFmtId="38" fontId="47" fillId="0" borderId="24" xfId="62" applyFont="1" applyFill="1" applyBorder="1" applyAlignment="1" applyProtection="1">
      <alignment vertical="center"/>
      <protection locked="0"/>
    </xf>
    <xf numFmtId="38" fontId="47" fillId="0" borderId="25" xfId="62" applyFont="1" applyFill="1" applyBorder="1" applyAlignment="1" applyProtection="1">
      <alignment vertical="center"/>
      <protection locked="0"/>
    </xf>
    <xf numFmtId="38" fontId="44" fillId="0" borderId="25" xfId="62" applyFont="1" applyFill="1" applyBorder="1" applyAlignment="1" applyProtection="1">
      <alignment vertical="center"/>
      <protection locked="0"/>
    </xf>
    <xf numFmtId="38" fontId="44" fillId="0" borderId="25" xfId="62" applyFont="1" applyFill="1" applyBorder="1" applyAlignment="1" applyProtection="1">
      <alignment horizontal="center" vertical="center"/>
      <protection locked="0"/>
    </xf>
    <xf numFmtId="38" fontId="44" fillId="0" borderId="26" xfId="62" applyFont="1" applyFill="1" applyBorder="1" applyAlignment="1" applyProtection="1">
      <alignment vertical="center"/>
      <protection locked="0"/>
    </xf>
    <xf numFmtId="38" fontId="44" fillId="0" borderId="25" xfId="62" applyFont="1" applyFill="1" applyBorder="1" applyAlignment="1" applyProtection="1">
      <alignment horizontal="right" vertical="center"/>
      <protection locked="0"/>
    </xf>
    <xf numFmtId="0" fontId="44" fillId="0" borderId="27" xfId="74" applyFont="1" applyBorder="1" applyAlignment="1" applyProtection="1">
      <alignment horizontal="center" vertical="center"/>
      <protection locked="0"/>
    </xf>
    <xf numFmtId="184" fontId="44" fillId="0" borderId="28" xfId="74" applyNumberFormat="1" applyFont="1" applyBorder="1" applyAlignment="1" applyProtection="1">
      <alignment vertical="center"/>
      <protection locked="0"/>
    </xf>
    <xf numFmtId="184" fontId="44" fillId="0" borderId="29" xfId="74" applyNumberFormat="1" applyFont="1" applyBorder="1" applyAlignment="1" applyProtection="1">
      <alignment vertical="center"/>
      <protection locked="0"/>
    </xf>
    <xf numFmtId="38" fontId="48" fillId="0" borderId="29" xfId="62" applyFont="1" applyFill="1" applyBorder="1" applyAlignment="1">
      <alignment vertical="center"/>
    </xf>
    <xf numFmtId="38" fontId="44" fillId="0" borderId="29" xfId="62" applyFont="1" applyFill="1" applyBorder="1" applyAlignment="1">
      <alignment vertical="center"/>
    </xf>
    <xf numFmtId="38" fontId="49" fillId="0" borderId="29" xfId="62" applyFont="1" applyFill="1" applyBorder="1" applyAlignment="1">
      <alignment vertical="center"/>
    </xf>
    <xf numFmtId="0" fontId="44" fillId="0" borderId="29" xfId="74" applyFont="1" applyBorder="1" applyAlignment="1" applyProtection="1">
      <alignment horizontal="left" vertical="center"/>
      <protection locked="0"/>
    </xf>
    <xf numFmtId="0" fontId="44" fillId="0" borderId="29" xfId="74" applyFont="1" applyBorder="1" applyAlignment="1" applyProtection="1">
      <alignment horizontal="center" vertical="center"/>
      <protection locked="0"/>
    </xf>
    <xf numFmtId="0" fontId="50" fillId="0" borderId="30" xfId="74" applyFont="1" applyBorder="1" applyAlignment="1" applyProtection="1">
      <alignment horizontal="left" vertical="center"/>
      <protection locked="0"/>
    </xf>
    <xf numFmtId="176" fontId="48" fillId="0" borderId="0" xfId="0" applyFont="1" applyFill="1" applyAlignment="1">
      <alignment horizontal="center" vertical="center"/>
    </xf>
    <xf numFmtId="176" fontId="48" fillId="0" borderId="0" xfId="0" applyFont="1" applyFill="1" applyAlignment="1">
      <alignment horizontal="center" vertical="center" shrinkToFit="1"/>
    </xf>
    <xf numFmtId="176" fontId="48" fillId="0" borderId="0" xfId="120" applyNumberFormat="1" applyFont="1" applyFill="1" applyAlignment="1">
      <alignment vertical="center" shrinkToFit="1"/>
    </xf>
    <xf numFmtId="3" fontId="48" fillId="0" borderId="0" xfId="0" applyNumberFormat="1" applyFont="1" applyFill="1" applyAlignment="1">
      <alignment vertical="center" shrinkToFit="1"/>
    </xf>
    <xf numFmtId="3" fontId="48" fillId="0" borderId="0" xfId="0" applyNumberFormat="1" applyFont="1" applyFill="1">
      <alignment vertical="center"/>
    </xf>
    <xf numFmtId="176" fontId="48" fillId="0" borderId="0" xfId="0" applyFont="1" applyFill="1">
      <alignment vertical="center"/>
    </xf>
    <xf numFmtId="186" fontId="51" fillId="0" borderId="20" xfId="120" applyNumberFormat="1" applyFont="1" applyFill="1" applyBorder="1" applyAlignment="1">
      <alignment horizontal="center" vertical="center" wrapText="1"/>
    </xf>
    <xf numFmtId="176" fontId="52" fillId="0" borderId="21" xfId="0" quotePrefix="1" applyFont="1" applyFill="1" applyBorder="1" applyAlignment="1">
      <alignment horizontal="center" vertical="center"/>
    </xf>
    <xf numFmtId="176" fontId="52" fillId="0" borderId="21" xfId="0" applyFont="1" applyFill="1" applyBorder="1" applyAlignment="1">
      <alignment horizontal="center" vertical="center"/>
    </xf>
    <xf numFmtId="176" fontId="52" fillId="0" borderId="11" xfId="0" applyFont="1" applyFill="1" applyBorder="1" applyAlignment="1">
      <alignment horizontal="center" vertical="center"/>
    </xf>
    <xf numFmtId="176" fontId="51" fillId="0" borderId="24" xfId="0" applyFont="1" applyFill="1" applyBorder="1" applyAlignment="1">
      <alignment horizontal="center" vertical="center"/>
    </xf>
    <xf numFmtId="176" fontId="52" fillId="0" borderId="25" xfId="0" quotePrefix="1" applyFont="1" applyFill="1" applyBorder="1" applyAlignment="1">
      <alignment horizontal="center" vertical="center"/>
    </xf>
    <xf numFmtId="176" fontId="52" fillId="0" borderId="25" xfId="0" applyFont="1" applyFill="1" applyBorder="1" applyAlignment="1">
      <alignment horizontal="center" vertical="center"/>
    </xf>
    <xf numFmtId="176" fontId="52" fillId="0" borderId="25" xfId="0" applyFont="1" applyFill="1" applyBorder="1" applyAlignment="1">
      <alignment horizontal="left" vertical="center"/>
    </xf>
    <xf numFmtId="176" fontId="52" fillId="0" borderId="31" xfId="0" applyFont="1" applyFill="1" applyBorder="1" applyAlignment="1">
      <alignment horizontal="center" vertical="center"/>
    </xf>
    <xf numFmtId="176" fontId="51" fillId="0" borderId="24" xfId="0" applyFont="1" applyFill="1" applyBorder="1" applyAlignment="1">
      <alignment horizontal="center" vertical="center" shrinkToFit="1"/>
    </xf>
    <xf numFmtId="176" fontId="52" fillId="0" borderId="25" xfId="0" quotePrefix="1" applyFont="1" applyFill="1" applyBorder="1" applyAlignment="1">
      <alignment horizontal="center" vertical="center" shrinkToFit="1"/>
    </xf>
    <xf numFmtId="176" fontId="52" fillId="0" borderId="25" xfId="0" applyFont="1" applyFill="1" applyBorder="1" applyAlignment="1">
      <alignment horizontal="center" vertical="center" shrinkToFit="1"/>
    </xf>
    <xf numFmtId="176" fontId="52" fillId="0" borderId="31" xfId="0" applyFont="1" applyFill="1" applyBorder="1" applyAlignment="1">
      <alignment horizontal="center" vertical="center" shrinkToFit="1"/>
    </xf>
    <xf numFmtId="176" fontId="52" fillId="0" borderId="25" xfId="120" applyNumberFormat="1" applyFont="1" applyFill="1" applyBorder="1" applyAlignment="1">
      <alignment vertical="center" shrinkToFit="1"/>
    </xf>
    <xf numFmtId="176" fontId="52" fillId="0" borderId="31" xfId="120" applyNumberFormat="1" applyFont="1" applyFill="1" applyBorder="1" applyAlignment="1">
      <alignment vertical="center" shrinkToFit="1"/>
    </xf>
    <xf numFmtId="3" fontId="52" fillId="0" borderId="25" xfId="0" quotePrefix="1" applyNumberFormat="1" applyFont="1" applyFill="1" applyBorder="1" applyAlignment="1">
      <alignment horizontal="center" vertical="center" shrinkToFit="1"/>
    </xf>
    <xf numFmtId="3" fontId="52" fillId="0" borderId="25" xfId="0" applyNumberFormat="1" applyFont="1" applyFill="1" applyBorder="1" applyAlignment="1">
      <alignment vertical="center" shrinkToFit="1"/>
    </xf>
    <xf numFmtId="3" fontId="52" fillId="0" borderId="31" xfId="0" applyNumberFormat="1" applyFont="1" applyFill="1" applyBorder="1" applyAlignment="1">
      <alignment vertical="center" shrinkToFit="1"/>
    </xf>
    <xf numFmtId="3" fontId="51" fillId="0" borderId="32" xfId="0" applyNumberFormat="1" applyFont="1" applyFill="1" applyBorder="1" applyAlignment="1">
      <alignment horizontal="right" vertical="center"/>
    </xf>
    <xf numFmtId="3" fontId="52" fillId="0" borderId="25" xfId="0" quotePrefix="1" applyNumberFormat="1" applyFont="1" applyFill="1" applyBorder="1" applyAlignment="1">
      <alignment horizontal="center" vertical="center"/>
    </xf>
    <xf numFmtId="3" fontId="52" fillId="0" borderId="25" xfId="0" applyNumberFormat="1" applyFont="1" applyFill="1" applyBorder="1">
      <alignment vertical="center"/>
    </xf>
    <xf numFmtId="3" fontId="52" fillId="0" borderId="31" xfId="0" applyNumberFormat="1" applyFont="1" applyFill="1" applyBorder="1">
      <alignment vertical="center"/>
    </xf>
    <xf numFmtId="176" fontId="51" fillId="0" borderId="28" xfId="0" applyFont="1" applyFill="1" applyBorder="1" applyAlignment="1">
      <alignment horizontal="left" vertical="center"/>
    </xf>
    <xf numFmtId="176" fontId="52" fillId="0" borderId="29" xfId="0" quotePrefix="1" applyFont="1" applyFill="1" applyBorder="1" applyAlignment="1">
      <alignment horizontal="center" vertical="center"/>
    </xf>
    <xf numFmtId="176" fontId="52" fillId="0" borderId="29" xfId="0" applyFont="1" applyFill="1" applyBorder="1">
      <alignment vertical="center"/>
    </xf>
    <xf numFmtId="176" fontId="52" fillId="0" borderId="29" xfId="0" quotePrefix="1" applyFont="1" applyFill="1" applyBorder="1" applyAlignment="1">
      <alignment horizontal="left" vertical="center"/>
    </xf>
    <xf numFmtId="187" fontId="52" fillId="0" borderId="29" xfId="0" quotePrefix="1" applyNumberFormat="1" applyFont="1" applyFill="1" applyBorder="1" applyAlignment="1">
      <alignment horizontal="left" vertical="center"/>
    </xf>
    <xf numFmtId="176" fontId="52" fillId="0" borderId="33" xfId="0" applyFont="1" applyFill="1" applyBorder="1">
      <alignment vertical="center"/>
    </xf>
  </cellXfs>
  <cellStyles count="121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500代価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Calc Currency (0)" xfId="20"/>
    <cellStyle name="ColLevel_0" xfId="21"/>
    <cellStyle name="Comma_laroux" xfId="22"/>
    <cellStyle name="Currency [0]_laroux" xfId="23"/>
    <cellStyle name="Currency_laroux" xfId="24"/>
    <cellStyle name="entry" xfId="25"/>
    <cellStyle name="Header1" xfId="26"/>
    <cellStyle name="Header2" xfId="27"/>
    <cellStyle name="NAKA" xfId="28"/>
    <cellStyle name="Normal_#18-Internet" xfId="29"/>
    <cellStyle name="price" xfId="30"/>
    <cellStyle name="revised" xfId="31"/>
    <cellStyle name="RowLevel_0" xfId="32"/>
    <cellStyle name="section" xfId="33"/>
    <cellStyle name="title" xfId="34"/>
    <cellStyle name="どちらでもない 2" xfId="35"/>
    <cellStyle name="アクセント 1 2" xfId="36"/>
    <cellStyle name="アクセント 2 2" xfId="37"/>
    <cellStyle name="アクセント 3 2" xfId="38"/>
    <cellStyle name="アクセント 4 2" xfId="39"/>
    <cellStyle name="アクセント 5 2" xfId="40"/>
    <cellStyle name="アクセント 6 2" xfId="41"/>
    <cellStyle name="タイトル 2" xfId="42"/>
    <cellStyle name="チェック セル 2" xfId="43"/>
    <cellStyle name="パーセント 2" xfId="44"/>
    <cellStyle name="パーセント 3" xfId="45"/>
    <cellStyle name="メモ 2" xfId="46"/>
    <cellStyle name="ユーザー" xfId="47"/>
    <cellStyle name="リンク セル 2" xfId="48"/>
    <cellStyle name="入力 2" xfId="49"/>
    <cellStyle name="内訳明細" xfId="50"/>
    <cellStyle name="内訳表" xfId="51"/>
    <cellStyle name="出力 2" xfId="52"/>
    <cellStyle name="労務内訳書" xfId="53"/>
    <cellStyle name="単価表" xfId="54"/>
    <cellStyle name="悪い 2" xfId="55"/>
    <cellStyle name="折返し" xfId="56"/>
    <cellStyle name="数字" xfId="57"/>
    <cellStyle name="文字入力" xfId="58"/>
    <cellStyle name="春" xfId="59"/>
    <cellStyle name="未定義" xfId="60"/>
    <cellStyle name="桁区切り 2" xfId="61"/>
    <cellStyle name="桁区切り 2 2" xfId="62"/>
    <cellStyle name="桁区切り 3" xfId="63"/>
    <cellStyle name="桁区切り [0.0]" xfId="64"/>
    <cellStyle name="桁区切り[0]_Sheet13" xfId="65"/>
    <cellStyle name="桁区切り（）" xfId="66"/>
    <cellStyle name="桁区切り（）つけ" xfId="67"/>
    <cellStyle name="桁区切り（）付け" xfId="68"/>
    <cellStyle name="標準" xfId="0" builtinId="0"/>
    <cellStyle name="標準 2" xfId="69"/>
    <cellStyle name="標準 3" xfId="70"/>
    <cellStyle name="標準 4" xfId="71"/>
    <cellStyle name="標準 5" xfId="72"/>
    <cellStyle name="標準(小数)" xfId="73"/>
    <cellStyle name="標準_あきただナス" xfId="74"/>
    <cellStyle name="標準_準用河川台帳作成業務" xfId="75"/>
    <cellStyle name="湪　窉书〰〰〰" xfId="76"/>
    <cellStyle name="良い 2" xfId="77"/>
    <cellStyle name="見出し 1 2" xfId="78"/>
    <cellStyle name="見出し 2 2" xfId="79"/>
    <cellStyle name="見出し 3 2" xfId="80"/>
    <cellStyle name="見出し 4 2" xfId="81"/>
    <cellStyle name="見積用" xfId="82"/>
    <cellStyle name="計算 2" xfId="83"/>
    <cellStyle name="説明文 2" xfId="84"/>
    <cellStyle name="警告文 2" xfId="85"/>
    <cellStyle name="金" xfId="86"/>
    <cellStyle name="金_H17基本図見積り141029" xfId="87"/>
    <cellStyle name="金_H23入見内川河道計画見積書" xfId="88"/>
    <cellStyle name="金_H23入見内川河道計画見積書_110906仙北建設玉川河道計画：積算" xfId="89"/>
    <cellStyle name="金_H23入見内川河道計画見積書_H23玉川河道計画見積書" xfId="90"/>
    <cellStyle name="金_一尾木道路共用空間見積160416" xfId="91"/>
    <cellStyle name="金_三重河川工事見積" xfId="92"/>
    <cellStyle name="金_三重河川工事見積２" xfId="93"/>
    <cellStyle name="金_三重河川工事見積３" xfId="94"/>
    <cellStyle name="金_台帳補正見積Ｈ１4" xfId="95"/>
    <cellStyle name="金_基本図作成160216" xfId="96"/>
    <cellStyle name="金_基本図作成修正＋MD" xfId="97"/>
    <cellStyle name="金_基本図作成修正＋MD141205" xfId="98"/>
    <cellStyle name="金_基本図作成新規" xfId="99"/>
    <cellStyle name="金_基本図作成県データ利用141205" xfId="100"/>
    <cellStyle name="金_基本図作成県データ利用500道路141209" xfId="101"/>
    <cellStyle name="金_基本図数値修正H15予算要求用141129" xfId="102"/>
    <cellStyle name="金_撮影ｵﾙｿ見積10000(040706)" xfId="103"/>
    <cellStyle name="金_撮影ｵﾙｿ見積8000(040628)" xfId="104"/>
    <cellStyle name="金_新市共用空間見積160909" xfId="105"/>
    <cellStyle name="金_統合型GIS年次計画H15～１７141107" xfId="106"/>
    <cellStyle name="金_統合型GIS年次計画H15～１７予算要求国際航業150120" xfId="107"/>
    <cellStyle name="金_統合型GIS年次計画H15～１７予算要求国際航業150204" xfId="108"/>
    <cellStyle name="金_藤岡国土基本図見積もり２" xfId="109"/>
    <cellStyle name="金_見積書-新城共有空間ﾃﾞｰﾀ整備" xfId="110"/>
    <cellStyle name="金_見積書Ｈ１4．経年異動判読（ｵﾙｿ仕様）020723" xfId="111"/>
    <cellStyle name="金_道路台帳デジタル1,000見積H1５人件費" xfId="112"/>
    <cellStyle name="金_道路台帳デジタル化160708" xfId="113"/>
    <cellStyle name="金_道路台帳デジタル化160714" xfId="114"/>
    <cellStyle name="金_道路管理システムﾃﾞｰﾀ入力見積141105" xfId="115"/>
    <cellStyle name="金　　　付け" xfId="116"/>
    <cellStyle name="集計 2" xfId="117"/>
    <cellStyle name="頭紙" xfId="118"/>
    <cellStyle name="１" xfId="119"/>
    <cellStyle name="桁区切り" xfId="120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9"/>
  <sheetViews>
    <sheetView tabSelected="1" workbookViewId="0">
      <selection activeCell="F5" sqref="F5"/>
    </sheetView>
  </sheetViews>
  <sheetFormatPr defaultRowHeight="13.5"/>
  <cols>
    <col min="1" max="1" width="12.90625" style="1" customWidth="1"/>
    <col min="2" max="2" width="31.90625" style="1" customWidth="1"/>
    <col min="3" max="3" width="22.1796875" style="1" customWidth="1"/>
    <col min="4" max="4" width="9.26953125" style="1" customWidth="1"/>
    <col min="5" max="5" width="11.08984375" style="1" customWidth="1"/>
    <col min="6" max="6" width="14.08984375" style="1" customWidth="1"/>
    <col min="7" max="7" width="13.7265625" style="1" customWidth="1"/>
    <col min="8" max="8" width="18.7265625" style="1" customWidth="1"/>
    <col min="9" max="16384" width="8.7265625" style="2" customWidth="1"/>
  </cols>
  <sheetData>
    <row r="1" spans="1:8" ht="24" customHeight="1">
      <c r="A1" s="4" t="s">
        <v>48</v>
      </c>
      <c r="B1" s="9"/>
      <c r="C1" s="9"/>
      <c r="D1" s="9"/>
      <c r="E1" s="9"/>
      <c r="F1" s="9"/>
      <c r="G1" s="9"/>
      <c r="H1" s="9"/>
    </row>
    <row r="2" spans="1:8" ht="22.5" customHeight="1">
      <c r="A2" s="5" t="s">
        <v>36</v>
      </c>
      <c r="B2" s="10" t="s">
        <v>37</v>
      </c>
      <c r="C2" s="10" t="s">
        <v>38</v>
      </c>
      <c r="D2" s="10" t="s">
        <v>39</v>
      </c>
      <c r="E2" s="20" t="s">
        <v>31</v>
      </c>
      <c r="F2" s="28" t="s">
        <v>30</v>
      </c>
      <c r="G2" s="28" t="s">
        <v>14</v>
      </c>
      <c r="H2" s="35" t="s">
        <v>20</v>
      </c>
    </row>
    <row r="3" spans="1:8" ht="22.5" customHeight="1">
      <c r="A3" s="6" t="s">
        <v>57</v>
      </c>
      <c r="B3" s="11"/>
      <c r="C3" s="11"/>
      <c r="D3" s="18"/>
      <c r="E3" s="21"/>
      <c r="F3" s="29"/>
      <c r="G3" s="29"/>
      <c r="H3" s="36"/>
    </row>
    <row r="4" spans="1:8" ht="22.5" customHeight="1">
      <c r="A4" s="7" t="s">
        <v>0</v>
      </c>
      <c r="B4" s="12"/>
      <c r="C4" s="12"/>
      <c r="D4" s="15"/>
      <c r="E4" s="22"/>
      <c r="F4" s="30"/>
      <c r="G4" s="31">
        <f>SUM(G5:G13)</f>
        <v>0</v>
      </c>
      <c r="H4" s="37"/>
    </row>
    <row r="5" spans="1:8" ht="22.5" customHeight="1">
      <c r="A5" s="7"/>
      <c r="B5" s="13" t="s">
        <v>40</v>
      </c>
      <c r="C5" s="13"/>
      <c r="D5" s="19" t="s">
        <v>42</v>
      </c>
      <c r="E5" s="23">
        <v>1</v>
      </c>
      <c r="F5" s="31">
        <f>代価表!G17</f>
        <v>0</v>
      </c>
      <c r="G5" s="31">
        <f t="shared" ref="G5:G13" si="0">INT(E5*F5)</f>
        <v>0</v>
      </c>
      <c r="H5" s="38"/>
    </row>
    <row r="6" spans="1:8" ht="22.5" customHeight="1">
      <c r="A6" s="7"/>
      <c r="B6" s="13" t="s">
        <v>2</v>
      </c>
      <c r="C6" s="13"/>
      <c r="D6" s="19" t="s">
        <v>42</v>
      </c>
      <c r="E6" s="23">
        <v>1</v>
      </c>
      <c r="F6" s="31">
        <f>代価表!G36</f>
        <v>0</v>
      </c>
      <c r="G6" s="31">
        <f t="shared" si="0"/>
        <v>0</v>
      </c>
      <c r="H6" s="39"/>
    </row>
    <row r="7" spans="1:8" ht="22.5" customHeight="1">
      <c r="A7" s="7"/>
      <c r="B7" s="13" t="s">
        <v>52</v>
      </c>
      <c r="C7" s="13"/>
      <c r="D7" s="19" t="s">
        <v>42</v>
      </c>
      <c r="E7" s="23">
        <v>1</v>
      </c>
      <c r="F7" s="31">
        <f>代価表!G55</f>
        <v>0</v>
      </c>
      <c r="G7" s="31">
        <f t="shared" si="0"/>
        <v>0</v>
      </c>
      <c r="H7" s="39"/>
    </row>
    <row r="8" spans="1:8" ht="22.5" customHeight="1">
      <c r="A8" s="7"/>
      <c r="B8" s="13" t="s">
        <v>53</v>
      </c>
      <c r="C8" s="13"/>
      <c r="D8" s="19" t="s">
        <v>56</v>
      </c>
      <c r="E8" s="23">
        <v>358</v>
      </c>
      <c r="F8" s="31">
        <f>代価表!G74</f>
        <v>0</v>
      </c>
      <c r="G8" s="31">
        <f t="shared" si="0"/>
        <v>0</v>
      </c>
      <c r="H8" s="38"/>
    </row>
    <row r="9" spans="1:8" ht="22.5" customHeight="1">
      <c r="A9" s="7"/>
      <c r="B9" s="13" t="s">
        <v>54</v>
      </c>
      <c r="C9" s="13"/>
      <c r="D9" s="19" t="s">
        <v>42</v>
      </c>
      <c r="E9" s="23">
        <v>1</v>
      </c>
      <c r="F9" s="31">
        <f>代価表!G93</f>
        <v>0</v>
      </c>
      <c r="G9" s="31">
        <f t="shared" si="0"/>
        <v>0</v>
      </c>
      <c r="H9" s="38"/>
    </row>
    <row r="10" spans="1:8" ht="22.5" customHeight="1">
      <c r="A10" s="7"/>
      <c r="B10" s="13" t="s">
        <v>55</v>
      </c>
      <c r="C10" s="13"/>
      <c r="D10" s="19" t="s">
        <v>42</v>
      </c>
      <c r="E10" s="23">
        <v>1</v>
      </c>
      <c r="F10" s="31">
        <f>代価表!G112</f>
        <v>0</v>
      </c>
      <c r="G10" s="31">
        <f t="shared" si="0"/>
        <v>0</v>
      </c>
      <c r="H10" s="38"/>
    </row>
    <row r="11" spans="1:8" ht="22.5" customHeight="1">
      <c r="A11" s="7"/>
      <c r="B11" s="13" t="s">
        <v>51</v>
      </c>
      <c r="C11" s="13"/>
      <c r="D11" s="19" t="s">
        <v>42</v>
      </c>
      <c r="E11" s="23">
        <v>1</v>
      </c>
      <c r="F11" s="31">
        <f>代価表!G131</f>
        <v>0</v>
      </c>
      <c r="G11" s="31">
        <f t="shared" si="0"/>
        <v>0</v>
      </c>
      <c r="H11" s="38"/>
    </row>
    <row r="12" spans="1:8" ht="22.5" customHeight="1">
      <c r="A12" s="7"/>
      <c r="B12" s="13" t="s">
        <v>49</v>
      </c>
      <c r="C12" s="13"/>
      <c r="D12" s="19" t="s">
        <v>42</v>
      </c>
      <c r="E12" s="23">
        <v>1</v>
      </c>
      <c r="F12" s="31">
        <f>代価表!G150</f>
        <v>0</v>
      </c>
      <c r="G12" s="31">
        <f t="shared" si="0"/>
        <v>0</v>
      </c>
      <c r="H12" s="38"/>
    </row>
    <row r="13" spans="1:8" ht="22.5" customHeight="1">
      <c r="A13" s="7"/>
      <c r="B13" s="13" t="s">
        <v>44</v>
      </c>
      <c r="C13" s="13"/>
      <c r="D13" s="19" t="s">
        <v>42</v>
      </c>
      <c r="E13" s="23">
        <v>1</v>
      </c>
      <c r="F13" s="31">
        <f>代価表!G169</f>
        <v>0</v>
      </c>
      <c r="G13" s="31">
        <f t="shared" si="0"/>
        <v>0</v>
      </c>
      <c r="H13" s="40"/>
    </row>
    <row r="14" spans="1:8" ht="22.5" customHeight="1">
      <c r="A14" s="7" t="s">
        <v>45</v>
      </c>
      <c r="B14" s="14"/>
      <c r="C14" s="15"/>
      <c r="D14" s="15"/>
      <c r="E14" s="24"/>
      <c r="F14" s="31"/>
      <c r="G14" s="31">
        <f>+G15</f>
        <v>0</v>
      </c>
      <c r="H14" s="41"/>
    </row>
    <row r="15" spans="1:8" ht="22.5" customHeight="1">
      <c r="A15" s="7"/>
      <c r="B15" s="14" t="s">
        <v>46</v>
      </c>
      <c r="C15" s="15"/>
      <c r="D15" s="19" t="s">
        <v>27</v>
      </c>
      <c r="E15" s="23">
        <v>84.4</v>
      </c>
      <c r="F15" s="31">
        <f>+G4</f>
        <v>0</v>
      </c>
      <c r="G15" s="31">
        <f>+INT(E15*F15/100)</f>
        <v>0</v>
      </c>
      <c r="H15" s="41"/>
    </row>
    <row r="16" spans="1:8" ht="22.5" customHeight="1">
      <c r="A16" s="7" t="s">
        <v>34</v>
      </c>
      <c r="B16" s="14"/>
      <c r="C16" s="12"/>
      <c r="D16" s="15"/>
      <c r="E16" s="24"/>
      <c r="F16" s="31"/>
      <c r="G16" s="31">
        <f>SUM(G4,G14)</f>
        <v>0</v>
      </c>
      <c r="H16" s="41"/>
    </row>
    <row r="17" spans="1:8" ht="22.5" customHeight="1">
      <c r="A17" s="7" t="s">
        <v>35</v>
      </c>
      <c r="B17" s="15"/>
      <c r="C17" s="15"/>
      <c r="D17" s="15"/>
      <c r="E17" s="25"/>
      <c r="F17" s="32"/>
      <c r="G17" s="34">
        <f>+INT(G16/10000)*10000</f>
        <v>0</v>
      </c>
      <c r="H17" s="41"/>
    </row>
    <row r="18" spans="1:8" s="3" customFormat="1" ht="22.5" customHeight="1">
      <c r="A18" s="7" t="s">
        <v>11</v>
      </c>
      <c r="B18" s="14"/>
      <c r="C18" s="15"/>
      <c r="D18" s="15" t="s">
        <v>27</v>
      </c>
      <c r="E18" s="26">
        <v>10</v>
      </c>
      <c r="F18" s="31">
        <f>+G17</f>
        <v>0</v>
      </c>
      <c r="G18" s="31">
        <f>F18*E18/100</f>
        <v>0</v>
      </c>
      <c r="H18" s="42"/>
    </row>
    <row r="19" spans="1:8" ht="22.5" customHeight="1">
      <c r="A19" s="8" t="s">
        <v>47</v>
      </c>
      <c r="B19" s="16"/>
      <c r="C19" s="17"/>
      <c r="D19" s="17"/>
      <c r="E19" s="27"/>
      <c r="F19" s="33"/>
      <c r="G19" s="33">
        <f>SUM(G17:G18)</f>
        <v>0</v>
      </c>
      <c r="H19" s="43"/>
    </row>
    <row r="20" spans="1:8" ht="11" customHeight="1"/>
  </sheetData>
  <mergeCells count="1">
    <mergeCell ref="A1:H1"/>
  </mergeCells>
  <phoneticPr fontId="43"/>
  <pageMargins left="0.51181102362204722" right="0.51181102362204722" top="0.55118110236220474" bottom="0.35433070866141736" header="0.31496062992125984" footer="0.31496062992125984"/>
  <pageSetup paperSize="9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70"/>
  <sheetViews>
    <sheetView view="pageBreakPreview" zoomScale="70" zoomScaleNormal="70" zoomScaleSheetLayoutView="70" workbookViewId="0">
      <selection activeCell="H169" sqref="H169"/>
    </sheetView>
  </sheetViews>
  <sheetFormatPr defaultColWidth="9" defaultRowHeight="24" customHeight="1"/>
  <cols>
    <col min="1" max="1" width="14" style="44" customWidth="1"/>
    <col min="2" max="2" width="20.26953125" style="44" customWidth="1"/>
    <col min="3" max="3" width="19.453125" style="45" customWidth="1"/>
    <col min="4" max="4" width="7" style="45" customWidth="1"/>
    <col min="5" max="5" width="9.453125" style="46" customWidth="1"/>
    <col min="6" max="6" width="11.90625" style="47" customWidth="1"/>
    <col min="7" max="7" width="15.36328125" style="48" customWidth="1"/>
    <col min="8" max="8" width="28.7265625" style="49" customWidth="1"/>
    <col min="9" max="16384" width="9" style="49"/>
  </cols>
  <sheetData>
    <row r="1" spans="1:8" ht="48" customHeight="1">
      <c r="A1" s="50" t="s">
        <v>32</v>
      </c>
      <c r="B1" s="54"/>
      <c r="C1" s="59" t="str">
        <f>内訳書!B5</f>
        <v>作業計画・資料収集整理</v>
      </c>
      <c r="D1" s="59"/>
      <c r="E1" s="59"/>
      <c r="F1" s="59"/>
      <c r="G1" s="68">
        <v>1</v>
      </c>
      <c r="H1" s="72" t="s">
        <v>23</v>
      </c>
    </row>
    <row r="2" spans="1:8" ht="24" customHeight="1">
      <c r="A2" s="51" t="s">
        <v>22</v>
      </c>
      <c r="B2" s="55" t="s">
        <v>21</v>
      </c>
      <c r="C2" s="60" t="s">
        <v>19</v>
      </c>
      <c r="D2" s="60" t="s">
        <v>18</v>
      </c>
      <c r="E2" s="60" t="s">
        <v>16</v>
      </c>
      <c r="F2" s="65" t="s">
        <v>15</v>
      </c>
      <c r="G2" s="69" t="s">
        <v>3</v>
      </c>
      <c r="H2" s="73" t="s">
        <v>10</v>
      </c>
    </row>
    <row r="3" spans="1:8" ht="24" customHeight="1">
      <c r="A3" s="52" t="s">
        <v>6</v>
      </c>
      <c r="B3" s="56"/>
      <c r="C3" s="61"/>
      <c r="D3" s="61"/>
      <c r="E3" s="63"/>
      <c r="F3" s="66"/>
      <c r="G3" s="70"/>
      <c r="H3" s="74"/>
    </row>
    <row r="4" spans="1:8" ht="24" customHeight="1">
      <c r="A4" s="52"/>
      <c r="B4" s="57" t="s">
        <v>24</v>
      </c>
      <c r="C4" s="61"/>
      <c r="D4" s="61" t="s">
        <v>12</v>
      </c>
      <c r="E4" s="63"/>
      <c r="F4" s="66"/>
      <c r="G4" s="70">
        <f>ROUNDDOWN(E4*F4,0)</f>
        <v>0</v>
      </c>
      <c r="H4" s="74"/>
    </row>
    <row r="5" spans="1:8" ht="24" customHeight="1">
      <c r="A5" s="52"/>
      <c r="B5" s="57" t="s">
        <v>8</v>
      </c>
      <c r="C5" s="61"/>
      <c r="D5" s="61" t="s">
        <v>12</v>
      </c>
      <c r="E5" s="63"/>
      <c r="F5" s="66"/>
      <c r="G5" s="70">
        <f>ROUNDDOWN(E5*F5,0)</f>
        <v>0</v>
      </c>
      <c r="H5" s="74"/>
    </row>
    <row r="6" spans="1:8" ht="24" customHeight="1">
      <c r="A6" s="52"/>
      <c r="B6" s="57" t="s">
        <v>26</v>
      </c>
      <c r="C6" s="61"/>
      <c r="D6" s="61" t="s">
        <v>12</v>
      </c>
      <c r="E6" s="63"/>
      <c r="F6" s="66"/>
      <c r="G6" s="70">
        <f>ROUNDDOWN(E6*F6,0)</f>
        <v>0</v>
      </c>
      <c r="H6" s="75"/>
    </row>
    <row r="7" spans="1:8" ht="24" customHeight="1">
      <c r="A7" s="52"/>
      <c r="B7" s="57" t="s">
        <v>13</v>
      </c>
      <c r="C7" s="61"/>
      <c r="D7" s="61" t="s">
        <v>12</v>
      </c>
      <c r="E7" s="63"/>
      <c r="F7" s="66"/>
      <c r="G7" s="70">
        <f>ROUNDDOWN(E7*F7,0)</f>
        <v>0</v>
      </c>
      <c r="H7" s="75"/>
    </row>
    <row r="8" spans="1:8" ht="24" customHeight="1">
      <c r="A8" s="52" t="s">
        <v>9</v>
      </c>
      <c r="B8" s="57"/>
      <c r="C8" s="61"/>
      <c r="D8" s="61" t="s">
        <v>1</v>
      </c>
      <c r="E8" s="63"/>
      <c r="F8" s="66"/>
      <c r="G8" s="70">
        <f>ROUNDDOWN((SUM(G4:G7))*H8%,0)</f>
        <v>0</v>
      </c>
      <c r="H8" s="76"/>
    </row>
    <row r="9" spans="1:8" ht="24" customHeight="1">
      <c r="A9" s="52" t="s">
        <v>5</v>
      </c>
      <c r="B9" s="57"/>
      <c r="C9" s="61"/>
      <c r="D9" s="61" t="s">
        <v>1</v>
      </c>
      <c r="E9" s="63"/>
      <c r="F9" s="66"/>
      <c r="G9" s="70">
        <f>ROUNDDOWN((SUM(G4:G7))*H9%,0)</f>
        <v>0</v>
      </c>
      <c r="H9" s="76"/>
    </row>
    <row r="10" spans="1:8" ht="24" customHeight="1">
      <c r="A10" s="52"/>
      <c r="B10" s="57"/>
      <c r="C10" s="61"/>
      <c r="D10" s="61"/>
      <c r="E10" s="63"/>
      <c r="F10" s="66"/>
      <c r="G10" s="70"/>
      <c r="H10" s="74"/>
    </row>
    <row r="11" spans="1:8" ht="24" customHeight="1">
      <c r="A11" s="52"/>
      <c r="B11" s="56"/>
      <c r="C11" s="61"/>
      <c r="D11" s="61"/>
      <c r="E11" s="63"/>
      <c r="F11" s="66"/>
      <c r="G11" s="70"/>
      <c r="H11" s="75"/>
    </row>
    <row r="12" spans="1:8" ht="24" customHeight="1">
      <c r="A12" s="52"/>
      <c r="B12" s="56"/>
      <c r="C12" s="61"/>
      <c r="D12" s="61"/>
      <c r="E12" s="63"/>
      <c r="F12" s="66"/>
      <c r="G12" s="70"/>
      <c r="H12" s="74"/>
    </row>
    <row r="13" spans="1:8" ht="24" customHeight="1">
      <c r="A13" s="52"/>
      <c r="B13" s="56"/>
      <c r="C13" s="61"/>
      <c r="D13" s="61"/>
      <c r="E13" s="63"/>
      <c r="F13" s="66"/>
      <c r="G13" s="70"/>
      <c r="H13" s="74"/>
    </row>
    <row r="14" spans="1:8" ht="24" customHeight="1">
      <c r="A14" s="52"/>
      <c r="B14" s="56"/>
      <c r="C14" s="61"/>
      <c r="D14" s="61"/>
      <c r="E14" s="63"/>
      <c r="F14" s="66"/>
      <c r="G14" s="70"/>
      <c r="H14" s="74"/>
    </row>
    <row r="15" spans="1:8" ht="24" customHeight="1">
      <c r="A15" s="52"/>
      <c r="B15" s="56"/>
      <c r="C15" s="61"/>
      <c r="D15" s="61"/>
      <c r="E15" s="63"/>
      <c r="F15" s="66"/>
      <c r="G15" s="70"/>
      <c r="H15" s="74"/>
    </row>
    <row r="16" spans="1:8" ht="24" customHeight="1">
      <c r="A16" s="52"/>
      <c r="B16" s="56"/>
      <c r="C16" s="61"/>
      <c r="D16" s="61"/>
      <c r="E16" s="63"/>
      <c r="F16" s="66"/>
      <c r="G16" s="70">
        <f>SUM(G4:G15)</f>
        <v>0</v>
      </c>
      <c r="H16" s="74" t="str">
        <f>G1&amp;H1</f>
        <v>1式当たり</v>
      </c>
    </row>
    <row r="17" spans="1:8" ht="24" customHeight="1">
      <c r="A17" s="52" t="s">
        <v>4</v>
      </c>
      <c r="B17" s="56"/>
      <c r="C17" s="61"/>
      <c r="D17" s="61"/>
      <c r="E17" s="63"/>
      <c r="F17" s="66"/>
      <c r="G17" s="70">
        <f>ROUNDDOWN(G16/G1,0)</f>
        <v>0</v>
      </c>
      <c r="H17" s="74" t="str">
        <f>1&amp;H1</f>
        <v>1式当たり</v>
      </c>
    </row>
    <row r="18" spans="1:8" ht="24" customHeight="1">
      <c r="A18" s="53"/>
      <c r="B18" s="58"/>
      <c r="C18" s="62"/>
      <c r="D18" s="62"/>
      <c r="E18" s="64"/>
      <c r="F18" s="67"/>
      <c r="G18" s="71"/>
      <c r="H18" s="77"/>
    </row>
    <row r="20" spans="1:8" ht="48" customHeight="1">
      <c r="A20" s="50" t="s">
        <v>7</v>
      </c>
      <c r="B20" s="54"/>
      <c r="C20" s="59" t="str">
        <f>内訳書!B6</f>
        <v>現に所有するものデータ更新</v>
      </c>
      <c r="D20" s="59"/>
      <c r="E20" s="59"/>
      <c r="F20" s="59"/>
      <c r="G20" s="68">
        <v>1</v>
      </c>
      <c r="H20" s="72" t="s">
        <v>23</v>
      </c>
    </row>
    <row r="21" spans="1:8" ht="24" customHeight="1">
      <c r="A21" s="51" t="s">
        <v>22</v>
      </c>
      <c r="B21" s="55" t="s">
        <v>21</v>
      </c>
      <c r="C21" s="60" t="s">
        <v>19</v>
      </c>
      <c r="D21" s="60" t="s">
        <v>18</v>
      </c>
      <c r="E21" s="60" t="s">
        <v>16</v>
      </c>
      <c r="F21" s="65" t="s">
        <v>15</v>
      </c>
      <c r="G21" s="69" t="s">
        <v>3</v>
      </c>
      <c r="H21" s="73" t="s">
        <v>10</v>
      </c>
    </row>
    <row r="22" spans="1:8" ht="24" customHeight="1">
      <c r="A22" s="52" t="s">
        <v>6</v>
      </c>
      <c r="B22" s="56"/>
      <c r="C22" s="61"/>
      <c r="D22" s="61"/>
      <c r="E22" s="63"/>
      <c r="F22" s="66"/>
      <c r="G22" s="70"/>
      <c r="H22" s="74"/>
    </row>
    <row r="23" spans="1:8" ht="24" customHeight="1">
      <c r="A23" s="52"/>
      <c r="B23" s="57" t="s">
        <v>24</v>
      </c>
      <c r="C23" s="61"/>
      <c r="D23" s="61" t="s">
        <v>12</v>
      </c>
      <c r="E23" s="63"/>
      <c r="F23" s="66"/>
      <c r="G23" s="70">
        <f>ROUNDDOWN(E23*F23,0)</f>
        <v>0</v>
      </c>
      <c r="H23" s="74"/>
    </row>
    <row r="24" spans="1:8" ht="24" customHeight="1">
      <c r="A24" s="52"/>
      <c r="B24" s="57" t="s">
        <v>8</v>
      </c>
      <c r="C24" s="61"/>
      <c r="D24" s="61" t="s">
        <v>12</v>
      </c>
      <c r="E24" s="63"/>
      <c r="F24" s="66"/>
      <c r="G24" s="70">
        <f>ROUNDDOWN(E24*F24,0)</f>
        <v>0</v>
      </c>
      <c r="H24" s="74"/>
    </row>
    <row r="25" spans="1:8" ht="24" customHeight="1">
      <c r="A25" s="52"/>
      <c r="B25" s="57" t="s">
        <v>26</v>
      </c>
      <c r="C25" s="61"/>
      <c r="D25" s="61" t="s">
        <v>12</v>
      </c>
      <c r="E25" s="63"/>
      <c r="F25" s="66"/>
      <c r="G25" s="70">
        <f>ROUNDDOWN(E25*F25,0)</f>
        <v>0</v>
      </c>
      <c r="H25" s="75"/>
    </row>
    <row r="26" spans="1:8" ht="24" customHeight="1">
      <c r="A26" s="52"/>
      <c r="B26" s="57" t="s">
        <v>13</v>
      </c>
      <c r="C26" s="61"/>
      <c r="D26" s="61" t="s">
        <v>12</v>
      </c>
      <c r="E26" s="63"/>
      <c r="F26" s="66"/>
      <c r="G26" s="70">
        <f>ROUNDDOWN(E26*F26,0)</f>
        <v>0</v>
      </c>
      <c r="H26" s="75"/>
    </row>
    <row r="27" spans="1:8" ht="24" customHeight="1">
      <c r="A27" s="52" t="s">
        <v>9</v>
      </c>
      <c r="B27" s="57"/>
      <c r="C27" s="61"/>
      <c r="D27" s="61" t="s">
        <v>1</v>
      </c>
      <c r="E27" s="63"/>
      <c r="F27" s="66"/>
      <c r="G27" s="70">
        <f>ROUNDDOWN((SUM(G23:G26))*H27%,0)</f>
        <v>0</v>
      </c>
      <c r="H27" s="76"/>
    </row>
    <row r="28" spans="1:8" ht="24" customHeight="1">
      <c r="A28" s="52" t="s">
        <v>5</v>
      </c>
      <c r="B28" s="57"/>
      <c r="C28" s="61"/>
      <c r="D28" s="61" t="s">
        <v>1</v>
      </c>
      <c r="E28" s="63"/>
      <c r="F28" s="66"/>
      <c r="G28" s="70">
        <f>ROUNDDOWN((SUM(G23:G26))*H28%,0)</f>
        <v>0</v>
      </c>
      <c r="H28" s="76"/>
    </row>
    <row r="29" spans="1:8" ht="24" customHeight="1">
      <c r="A29" s="52"/>
      <c r="B29" s="57"/>
      <c r="C29" s="61"/>
      <c r="D29" s="61"/>
      <c r="E29" s="63"/>
      <c r="F29" s="66"/>
      <c r="G29" s="70"/>
      <c r="H29" s="74"/>
    </row>
    <row r="30" spans="1:8" ht="24" customHeight="1">
      <c r="A30" s="52"/>
      <c r="B30" s="56"/>
      <c r="C30" s="61"/>
      <c r="D30" s="61"/>
      <c r="E30" s="63"/>
      <c r="F30" s="66"/>
      <c r="G30" s="70"/>
      <c r="H30" s="75"/>
    </row>
    <row r="31" spans="1:8" ht="24" customHeight="1">
      <c r="A31" s="52"/>
      <c r="B31" s="56"/>
      <c r="C31" s="61"/>
      <c r="D31" s="61"/>
      <c r="E31" s="63"/>
      <c r="F31" s="66"/>
      <c r="G31" s="70"/>
      <c r="H31" s="74"/>
    </row>
    <row r="32" spans="1:8" ht="24" customHeight="1">
      <c r="A32" s="52"/>
      <c r="B32" s="56"/>
      <c r="C32" s="61"/>
      <c r="D32" s="61"/>
      <c r="E32" s="63"/>
      <c r="F32" s="66"/>
      <c r="G32" s="70"/>
      <c r="H32" s="74"/>
    </row>
    <row r="33" spans="1:8" ht="24" customHeight="1">
      <c r="A33" s="52"/>
      <c r="B33" s="56"/>
      <c r="C33" s="61"/>
      <c r="D33" s="61"/>
      <c r="E33" s="63"/>
      <c r="F33" s="66"/>
      <c r="G33" s="70"/>
      <c r="H33" s="74"/>
    </row>
    <row r="34" spans="1:8" ht="24" customHeight="1">
      <c r="A34" s="52"/>
      <c r="B34" s="56"/>
      <c r="C34" s="61"/>
      <c r="D34" s="61"/>
      <c r="E34" s="63"/>
      <c r="F34" s="66"/>
      <c r="G34" s="70"/>
      <c r="H34" s="74"/>
    </row>
    <row r="35" spans="1:8" ht="24" customHeight="1">
      <c r="A35" s="52"/>
      <c r="B35" s="56"/>
      <c r="C35" s="61"/>
      <c r="D35" s="61"/>
      <c r="E35" s="63"/>
      <c r="F35" s="66"/>
      <c r="G35" s="70">
        <f>SUM(G23:G34)</f>
        <v>0</v>
      </c>
      <c r="H35" s="74" t="str">
        <f>G20&amp;H20</f>
        <v>1式当たり</v>
      </c>
    </row>
    <row r="36" spans="1:8" ht="24" customHeight="1">
      <c r="A36" s="52" t="s">
        <v>4</v>
      </c>
      <c r="B36" s="56"/>
      <c r="C36" s="61"/>
      <c r="D36" s="61"/>
      <c r="E36" s="63"/>
      <c r="F36" s="66"/>
      <c r="G36" s="70">
        <f>ROUNDDOWN(G35/G20,0)</f>
        <v>0</v>
      </c>
      <c r="H36" s="74" t="str">
        <f>1&amp;H20</f>
        <v>1式当たり</v>
      </c>
    </row>
    <row r="37" spans="1:8" ht="24" customHeight="1">
      <c r="A37" s="53"/>
      <c r="B37" s="58"/>
      <c r="C37" s="62"/>
      <c r="D37" s="62"/>
      <c r="E37" s="64"/>
      <c r="F37" s="67"/>
      <c r="G37" s="71"/>
      <c r="H37" s="77"/>
    </row>
    <row r="39" spans="1:8" ht="48" customHeight="1">
      <c r="A39" s="50" t="s">
        <v>25</v>
      </c>
      <c r="B39" s="54"/>
      <c r="C39" s="59" t="str">
        <f>内訳書!B7</f>
        <v>意向調査発送用データ作成</v>
      </c>
      <c r="D39" s="59"/>
      <c r="E39" s="59"/>
      <c r="F39" s="59"/>
      <c r="G39" s="68">
        <v>1</v>
      </c>
      <c r="H39" s="72" t="s">
        <v>23</v>
      </c>
    </row>
    <row r="40" spans="1:8" ht="24" customHeight="1">
      <c r="A40" s="51" t="s">
        <v>22</v>
      </c>
      <c r="B40" s="55" t="s">
        <v>21</v>
      </c>
      <c r="C40" s="60" t="s">
        <v>19</v>
      </c>
      <c r="D40" s="60" t="s">
        <v>18</v>
      </c>
      <c r="E40" s="60" t="s">
        <v>16</v>
      </c>
      <c r="F40" s="65" t="s">
        <v>15</v>
      </c>
      <c r="G40" s="69" t="s">
        <v>3</v>
      </c>
      <c r="H40" s="73" t="s">
        <v>10</v>
      </c>
    </row>
    <row r="41" spans="1:8" ht="24" customHeight="1">
      <c r="A41" s="52" t="s">
        <v>6</v>
      </c>
      <c r="B41" s="56"/>
      <c r="C41" s="61"/>
      <c r="D41" s="61"/>
      <c r="E41" s="63"/>
      <c r="F41" s="66"/>
      <c r="G41" s="70"/>
      <c r="H41" s="74"/>
    </row>
    <row r="42" spans="1:8" ht="24" customHeight="1">
      <c r="A42" s="52"/>
      <c r="B42" s="57" t="s">
        <v>24</v>
      </c>
      <c r="C42" s="61"/>
      <c r="D42" s="61" t="s">
        <v>12</v>
      </c>
      <c r="E42" s="63"/>
      <c r="F42" s="66"/>
      <c r="G42" s="70">
        <f>ROUNDDOWN(E42*F42,0)</f>
        <v>0</v>
      </c>
      <c r="H42" s="74"/>
    </row>
    <row r="43" spans="1:8" ht="24" customHeight="1">
      <c r="A43" s="52"/>
      <c r="B43" s="57" t="s">
        <v>8</v>
      </c>
      <c r="C43" s="61"/>
      <c r="D43" s="61" t="s">
        <v>12</v>
      </c>
      <c r="E43" s="63"/>
      <c r="F43" s="66"/>
      <c r="G43" s="70">
        <f>ROUNDDOWN(E43*F43,0)</f>
        <v>0</v>
      </c>
      <c r="H43" s="74"/>
    </row>
    <row r="44" spans="1:8" ht="24" customHeight="1">
      <c r="A44" s="52"/>
      <c r="B44" s="57" t="s">
        <v>26</v>
      </c>
      <c r="C44" s="61"/>
      <c r="D44" s="61" t="s">
        <v>12</v>
      </c>
      <c r="E44" s="63"/>
      <c r="F44" s="66"/>
      <c r="G44" s="70">
        <f>ROUNDDOWN(E44*F44,0)</f>
        <v>0</v>
      </c>
      <c r="H44" s="75"/>
    </row>
    <row r="45" spans="1:8" ht="24" customHeight="1">
      <c r="A45" s="52"/>
      <c r="B45" s="57" t="s">
        <v>13</v>
      </c>
      <c r="C45" s="61"/>
      <c r="D45" s="61" t="s">
        <v>12</v>
      </c>
      <c r="E45" s="63"/>
      <c r="F45" s="66"/>
      <c r="G45" s="70">
        <f>ROUNDDOWN(E45*F45,0)</f>
        <v>0</v>
      </c>
      <c r="H45" s="75"/>
    </row>
    <row r="46" spans="1:8" ht="24" customHeight="1">
      <c r="A46" s="52" t="s">
        <v>9</v>
      </c>
      <c r="B46" s="57"/>
      <c r="C46" s="61"/>
      <c r="D46" s="61" t="s">
        <v>1</v>
      </c>
      <c r="E46" s="63"/>
      <c r="F46" s="66"/>
      <c r="G46" s="70">
        <f>ROUNDDOWN((SUM(G42:G45))*H46%,0)</f>
        <v>0</v>
      </c>
      <c r="H46" s="76"/>
    </row>
    <row r="47" spans="1:8" ht="24" customHeight="1">
      <c r="A47" s="52" t="s">
        <v>5</v>
      </c>
      <c r="B47" s="57"/>
      <c r="C47" s="61"/>
      <c r="D47" s="61" t="s">
        <v>1</v>
      </c>
      <c r="E47" s="63"/>
      <c r="F47" s="66"/>
      <c r="G47" s="70">
        <f>ROUNDDOWN((SUM(G42:G45))*H47%,0)</f>
        <v>0</v>
      </c>
      <c r="H47" s="76"/>
    </row>
    <row r="48" spans="1:8" ht="24" customHeight="1">
      <c r="A48" s="52"/>
      <c r="B48" s="57"/>
      <c r="C48" s="61"/>
      <c r="D48" s="61"/>
      <c r="E48" s="63"/>
      <c r="F48" s="66"/>
      <c r="G48" s="70"/>
      <c r="H48" s="74"/>
    </row>
    <row r="49" spans="1:8" ht="24" customHeight="1">
      <c r="A49" s="52"/>
      <c r="B49" s="56"/>
      <c r="C49" s="61"/>
      <c r="D49" s="61"/>
      <c r="E49" s="63"/>
      <c r="F49" s="66"/>
      <c r="G49" s="70"/>
      <c r="H49" s="75"/>
    </row>
    <row r="50" spans="1:8" ht="24" customHeight="1">
      <c r="A50" s="52"/>
      <c r="B50" s="56"/>
      <c r="C50" s="61"/>
      <c r="D50" s="61"/>
      <c r="E50" s="63"/>
      <c r="F50" s="66"/>
      <c r="G50" s="70"/>
      <c r="H50" s="74"/>
    </row>
    <row r="51" spans="1:8" ht="24" customHeight="1">
      <c r="A51" s="52"/>
      <c r="B51" s="56"/>
      <c r="C51" s="61"/>
      <c r="D51" s="61"/>
      <c r="E51" s="63"/>
      <c r="F51" s="66"/>
      <c r="G51" s="70"/>
      <c r="H51" s="74"/>
    </row>
    <row r="52" spans="1:8" ht="24" customHeight="1">
      <c r="A52" s="52"/>
      <c r="B52" s="56"/>
      <c r="C52" s="61"/>
      <c r="D52" s="61"/>
      <c r="E52" s="63"/>
      <c r="F52" s="66"/>
      <c r="G52" s="70"/>
      <c r="H52" s="74"/>
    </row>
    <row r="53" spans="1:8" ht="24" customHeight="1">
      <c r="A53" s="52"/>
      <c r="B53" s="56"/>
      <c r="C53" s="61"/>
      <c r="D53" s="61"/>
      <c r="E53" s="63"/>
      <c r="F53" s="66"/>
      <c r="G53" s="70"/>
      <c r="H53" s="74"/>
    </row>
    <row r="54" spans="1:8" ht="24" customHeight="1">
      <c r="A54" s="52"/>
      <c r="B54" s="56"/>
      <c r="C54" s="61"/>
      <c r="D54" s="61"/>
      <c r="E54" s="63"/>
      <c r="F54" s="66"/>
      <c r="G54" s="70">
        <f>SUM(G42:G53)</f>
        <v>0</v>
      </c>
      <c r="H54" s="74" t="str">
        <f>G39&amp;H39</f>
        <v>1式当たり</v>
      </c>
    </row>
    <row r="55" spans="1:8" ht="24" customHeight="1">
      <c r="A55" s="52" t="s">
        <v>4</v>
      </c>
      <c r="B55" s="56"/>
      <c r="C55" s="61"/>
      <c r="D55" s="61"/>
      <c r="E55" s="63"/>
      <c r="F55" s="66"/>
      <c r="G55" s="70">
        <f>ROUNDDOWN(G54/G39,0)</f>
        <v>0</v>
      </c>
      <c r="H55" s="74" t="str">
        <f>1&amp;H39</f>
        <v>1式当たり</v>
      </c>
    </row>
    <row r="56" spans="1:8" ht="24" customHeight="1">
      <c r="A56" s="53"/>
      <c r="B56" s="58"/>
      <c r="C56" s="62"/>
      <c r="D56" s="62"/>
      <c r="E56" s="64"/>
      <c r="F56" s="67"/>
      <c r="G56" s="71"/>
      <c r="H56" s="77"/>
    </row>
    <row r="58" spans="1:8" ht="48" customHeight="1">
      <c r="A58" s="50" t="s">
        <v>33</v>
      </c>
      <c r="B58" s="54"/>
      <c r="C58" s="59" t="str">
        <f>内訳書!B8</f>
        <v>意向調査結果の入力</v>
      </c>
      <c r="D58" s="59"/>
      <c r="E58" s="59"/>
      <c r="F58" s="59"/>
      <c r="G58" s="68">
        <v>1000</v>
      </c>
      <c r="H58" s="72" t="s">
        <v>50</v>
      </c>
    </row>
    <row r="59" spans="1:8" ht="24" customHeight="1">
      <c r="A59" s="51" t="s">
        <v>22</v>
      </c>
      <c r="B59" s="55" t="s">
        <v>21</v>
      </c>
      <c r="C59" s="60" t="s">
        <v>19</v>
      </c>
      <c r="D59" s="60" t="s">
        <v>18</v>
      </c>
      <c r="E59" s="60" t="s">
        <v>16</v>
      </c>
      <c r="F59" s="65" t="s">
        <v>15</v>
      </c>
      <c r="G59" s="69" t="s">
        <v>3</v>
      </c>
      <c r="H59" s="73" t="s">
        <v>10</v>
      </c>
    </row>
    <row r="60" spans="1:8" ht="24" customHeight="1">
      <c r="A60" s="52" t="s">
        <v>6</v>
      </c>
      <c r="B60" s="56"/>
      <c r="C60" s="61"/>
      <c r="D60" s="61"/>
      <c r="E60" s="63"/>
      <c r="F60" s="66"/>
      <c r="G60" s="70"/>
      <c r="H60" s="74"/>
    </row>
    <row r="61" spans="1:8" ht="24" customHeight="1">
      <c r="A61" s="52"/>
      <c r="B61" s="57" t="s">
        <v>24</v>
      </c>
      <c r="C61" s="61"/>
      <c r="D61" s="61" t="s">
        <v>12</v>
      </c>
      <c r="E61" s="63"/>
      <c r="F61" s="66"/>
      <c r="G61" s="70">
        <f>ROUNDDOWN(E61*F61,0)</f>
        <v>0</v>
      </c>
      <c r="H61" s="74"/>
    </row>
    <row r="62" spans="1:8" ht="24" customHeight="1">
      <c r="A62" s="52"/>
      <c r="B62" s="57" t="s">
        <v>8</v>
      </c>
      <c r="C62" s="61"/>
      <c r="D62" s="61" t="s">
        <v>12</v>
      </c>
      <c r="E62" s="63"/>
      <c r="F62" s="66"/>
      <c r="G62" s="70">
        <f>ROUNDDOWN(E62*F62,0)</f>
        <v>0</v>
      </c>
      <c r="H62" s="74"/>
    </row>
    <row r="63" spans="1:8" ht="24" customHeight="1">
      <c r="A63" s="52"/>
      <c r="B63" s="57" t="s">
        <v>26</v>
      </c>
      <c r="C63" s="61"/>
      <c r="D63" s="61" t="s">
        <v>12</v>
      </c>
      <c r="E63" s="63"/>
      <c r="F63" s="66"/>
      <c r="G63" s="70">
        <f>ROUNDDOWN(E63*F63,0)</f>
        <v>0</v>
      </c>
      <c r="H63" s="75"/>
    </row>
    <row r="64" spans="1:8" ht="24" customHeight="1">
      <c r="A64" s="52"/>
      <c r="B64" s="57" t="s">
        <v>13</v>
      </c>
      <c r="C64" s="61"/>
      <c r="D64" s="61" t="s">
        <v>12</v>
      </c>
      <c r="E64" s="63"/>
      <c r="F64" s="66"/>
      <c r="G64" s="70">
        <f>ROUNDDOWN(E64*F64,0)</f>
        <v>0</v>
      </c>
      <c r="H64" s="75"/>
    </row>
    <row r="65" spans="1:8" ht="24" customHeight="1">
      <c r="A65" s="52" t="s">
        <v>9</v>
      </c>
      <c r="B65" s="57"/>
      <c r="C65" s="61"/>
      <c r="D65" s="61" t="s">
        <v>1</v>
      </c>
      <c r="E65" s="63"/>
      <c r="F65" s="66"/>
      <c r="G65" s="70">
        <f>ROUNDDOWN((SUM(G61:G64))*H65%,0)</f>
        <v>0</v>
      </c>
      <c r="H65" s="76"/>
    </row>
    <row r="66" spans="1:8" ht="24" customHeight="1">
      <c r="A66" s="52" t="s">
        <v>5</v>
      </c>
      <c r="B66" s="57"/>
      <c r="C66" s="61"/>
      <c r="D66" s="61" t="s">
        <v>1</v>
      </c>
      <c r="E66" s="63"/>
      <c r="F66" s="66"/>
      <c r="G66" s="70">
        <f>ROUNDDOWN((SUM(G61:G64))*H66%,0)</f>
        <v>0</v>
      </c>
      <c r="H66" s="76"/>
    </row>
    <row r="67" spans="1:8" ht="24" customHeight="1">
      <c r="A67" s="52"/>
      <c r="B67" s="57"/>
      <c r="C67" s="61"/>
      <c r="D67" s="61"/>
      <c r="E67" s="63"/>
      <c r="F67" s="66"/>
      <c r="G67" s="70"/>
      <c r="H67" s="74"/>
    </row>
    <row r="68" spans="1:8" ht="24" customHeight="1">
      <c r="A68" s="52"/>
      <c r="B68" s="56"/>
      <c r="C68" s="61"/>
      <c r="D68" s="61"/>
      <c r="E68" s="63"/>
      <c r="F68" s="66"/>
      <c r="G68" s="70"/>
      <c r="H68" s="75"/>
    </row>
    <row r="69" spans="1:8" ht="24" customHeight="1">
      <c r="A69" s="52"/>
      <c r="B69" s="56"/>
      <c r="C69" s="61"/>
      <c r="D69" s="61"/>
      <c r="E69" s="63"/>
      <c r="F69" s="66"/>
      <c r="G69" s="70"/>
      <c r="H69" s="74"/>
    </row>
    <row r="70" spans="1:8" ht="24" customHeight="1">
      <c r="A70" s="52"/>
      <c r="B70" s="56"/>
      <c r="C70" s="61"/>
      <c r="D70" s="61"/>
      <c r="E70" s="63"/>
      <c r="F70" s="66"/>
      <c r="G70" s="70"/>
      <c r="H70" s="74"/>
    </row>
    <row r="71" spans="1:8" ht="24" customHeight="1">
      <c r="A71" s="52"/>
      <c r="B71" s="56"/>
      <c r="C71" s="61"/>
      <c r="D71" s="61"/>
      <c r="E71" s="63"/>
      <c r="F71" s="66"/>
      <c r="G71" s="70"/>
      <c r="H71" s="74"/>
    </row>
    <row r="72" spans="1:8" ht="24" customHeight="1">
      <c r="A72" s="52"/>
      <c r="B72" s="56"/>
      <c r="C72" s="61"/>
      <c r="D72" s="61"/>
      <c r="E72" s="63"/>
      <c r="F72" s="66"/>
      <c r="G72" s="70"/>
      <c r="H72" s="74"/>
    </row>
    <row r="73" spans="1:8" ht="24" customHeight="1">
      <c r="A73" s="52"/>
      <c r="B73" s="56"/>
      <c r="C73" s="61"/>
      <c r="D73" s="61"/>
      <c r="E73" s="63"/>
      <c r="F73" s="66"/>
      <c r="G73" s="70">
        <f>SUM(G61:G72)</f>
        <v>0</v>
      </c>
      <c r="H73" s="74" t="str">
        <f>G58&amp;H58</f>
        <v>1000筆当たり</v>
      </c>
    </row>
    <row r="74" spans="1:8" ht="24" customHeight="1">
      <c r="A74" s="52" t="s">
        <v>4</v>
      </c>
      <c r="B74" s="56"/>
      <c r="C74" s="61"/>
      <c r="D74" s="61"/>
      <c r="E74" s="63"/>
      <c r="F74" s="66"/>
      <c r="G74" s="70">
        <f>ROUNDDOWN(G73/G58,0)</f>
        <v>0</v>
      </c>
      <c r="H74" s="74" t="str">
        <f>1&amp;H58</f>
        <v>1筆当たり</v>
      </c>
    </row>
    <row r="75" spans="1:8" ht="24" customHeight="1">
      <c r="A75" s="53"/>
      <c r="B75" s="58"/>
      <c r="C75" s="62"/>
      <c r="D75" s="62"/>
      <c r="E75" s="64"/>
      <c r="F75" s="67"/>
      <c r="G75" s="71"/>
      <c r="H75" s="77"/>
    </row>
    <row r="77" spans="1:8" ht="48" customHeight="1">
      <c r="A77" s="50" t="s">
        <v>17</v>
      </c>
      <c r="B77" s="54"/>
      <c r="C77" s="59" t="str">
        <f>内訳書!B9</f>
        <v>意向調査結果の集計</v>
      </c>
      <c r="D77" s="59"/>
      <c r="E77" s="59"/>
      <c r="F77" s="59"/>
      <c r="G77" s="68">
        <v>1</v>
      </c>
      <c r="H77" s="72" t="s">
        <v>23</v>
      </c>
    </row>
    <row r="78" spans="1:8" ht="24" customHeight="1">
      <c r="A78" s="51" t="s">
        <v>22</v>
      </c>
      <c r="B78" s="55" t="s">
        <v>21</v>
      </c>
      <c r="C78" s="60" t="s">
        <v>19</v>
      </c>
      <c r="D78" s="60" t="s">
        <v>18</v>
      </c>
      <c r="E78" s="60" t="s">
        <v>16</v>
      </c>
      <c r="F78" s="65" t="s">
        <v>15</v>
      </c>
      <c r="G78" s="69" t="s">
        <v>3</v>
      </c>
      <c r="H78" s="73" t="s">
        <v>10</v>
      </c>
    </row>
    <row r="79" spans="1:8" ht="24" customHeight="1">
      <c r="A79" s="52" t="s">
        <v>6</v>
      </c>
      <c r="B79" s="56"/>
      <c r="C79" s="61"/>
      <c r="D79" s="61"/>
      <c r="E79" s="63"/>
      <c r="F79" s="66"/>
      <c r="G79" s="70"/>
      <c r="H79" s="74"/>
    </row>
    <row r="80" spans="1:8" ht="24" customHeight="1">
      <c r="A80" s="52"/>
      <c r="B80" s="57" t="s">
        <v>24</v>
      </c>
      <c r="C80" s="61"/>
      <c r="D80" s="61" t="s">
        <v>12</v>
      </c>
      <c r="E80" s="63"/>
      <c r="F80" s="66"/>
      <c r="G80" s="70">
        <f>ROUNDDOWN(E80*F80,0)</f>
        <v>0</v>
      </c>
      <c r="H80" s="74"/>
    </row>
    <row r="81" spans="1:8" ht="24" customHeight="1">
      <c r="A81" s="52"/>
      <c r="B81" s="57" t="s">
        <v>8</v>
      </c>
      <c r="C81" s="61"/>
      <c r="D81" s="61" t="s">
        <v>12</v>
      </c>
      <c r="E81" s="63"/>
      <c r="F81" s="66"/>
      <c r="G81" s="70">
        <f>ROUNDDOWN(E81*F81,0)</f>
        <v>0</v>
      </c>
      <c r="H81" s="74"/>
    </row>
    <row r="82" spans="1:8" ht="24" customHeight="1">
      <c r="A82" s="52"/>
      <c r="B82" s="57" t="s">
        <v>26</v>
      </c>
      <c r="C82" s="61"/>
      <c r="D82" s="61" t="s">
        <v>12</v>
      </c>
      <c r="E82" s="63"/>
      <c r="F82" s="66"/>
      <c r="G82" s="70">
        <f>ROUNDDOWN(E82*F82,0)</f>
        <v>0</v>
      </c>
      <c r="H82" s="75"/>
    </row>
    <row r="83" spans="1:8" ht="24" customHeight="1">
      <c r="A83" s="52"/>
      <c r="B83" s="57" t="s">
        <v>13</v>
      </c>
      <c r="C83" s="61"/>
      <c r="D83" s="61" t="s">
        <v>12</v>
      </c>
      <c r="E83" s="63"/>
      <c r="F83" s="66"/>
      <c r="G83" s="70">
        <f>ROUNDDOWN(E83*F83,0)</f>
        <v>0</v>
      </c>
      <c r="H83" s="75"/>
    </row>
    <row r="84" spans="1:8" ht="24" customHeight="1">
      <c r="A84" s="52" t="s">
        <v>9</v>
      </c>
      <c r="B84" s="57"/>
      <c r="C84" s="61"/>
      <c r="D84" s="61" t="s">
        <v>1</v>
      </c>
      <c r="E84" s="63"/>
      <c r="F84" s="66"/>
      <c r="G84" s="70">
        <f>ROUNDDOWN((SUM(G80:G83))*H84%,0)</f>
        <v>0</v>
      </c>
      <c r="H84" s="76"/>
    </row>
    <row r="85" spans="1:8" ht="24" customHeight="1">
      <c r="A85" s="52" t="s">
        <v>5</v>
      </c>
      <c r="B85" s="57"/>
      <c r="C85" s="61"/>
      <c r="D85" s="61" t="s">
        <v>1</v>
      </c>
      <c r="E85" s="63"/>
      <c r="F85" s="66"/>
      <c r="G85" s="70">
        <f>ROUNDDOWN((SUM(G80:G83))*H85%,0)</f>
        <v>0</v>
      </c>
      <c r="H85" s="76"/>
    </row>
    <row r="86" spans="1:8" ht="24" customHeight="1">
      <c r="A86" s="52"/>
      <c r="B86" s="57"/>
      <c r="C86" s="61"/>
      <c r="D86" s="61"/>
      <c r="E86" s="63"/>
      <c r="F86" s="66"/>
      <c r="G86" s="70"/>
      <c r="H86" s="74"/>
    </row>
    <row r="87" spans="1:8" ht="24" customHeight="1">
      <c r="A87" s="52"/>
      <c r="B87" s="56"/>
      <c r="C87" s="61"/>
      <c r="D87" s="61"/>
      <c r="E87" s="63"/>
      <c r="F87" s="66"/>
      <c r="G87" s="70"/>
      <c r="H87" s="75"/>
    </row>
    <row r="88" spans="1:8" ht="24" customHeight="1">
      <c r="A88" s="52"/>
      <c r="B88" s="56"/>
      <c r="C88" s="61"/>
      <c r="D88" s="61"/>
      <c r="E88" s="63"/>
      <c r="F88" s="66"/>
      <c r="G88" s="70"/>
      <c r="H88" s="74"/>
    </row>
    <row r="89" spans="1:8" ht="24" customHeight="1">
      <c r="A89" s="52"/>
      <c r="B89" s="56"/>
      <c r="C89" s="61"/>
      <c r="D89" s="61"/>
      <c r="E89" s="63"/>
      <c r="F89" s="66"/>
      <c r="G89" s="70"/>
      <c r="H89" s="74"/>
    </row>
    <row r="90" spans="1:8" ht="24" customHeight="1">
      <c r="A90" s="52"/>
      <c r="B90" s="56"/>
      <c r="C90" s="61"/>
      <c r="D90" s="61"/>
      <c r="E90" s="63"/>
      <c r="F90" s="66"/>
      <c r="G90" s="70"/>
      <c r="H90" s="74"/>
    </row>
    <row r="91" spans="1:8" ht="24" customHeight="1">
      <c r="A91" s="52"/>
      <c r="B91" s="56"/>
      <c r="C91" s="61"/>
      <c r="D91" s="61"/>
      <c r="E91" s="63"/>
      <c r="F91" s="66"/>
      <c r="G91" s="70"/>
      <c r="H91" s="74"/>
    </row>
    <row r="92" spans="1:8" ht="24" customHeight="1">
      <c r="A92" s="52"/>
      <c r="B92" s="56"/>
      <c r="C92" s="61"/>
      <c r="D92" s="61"/>
      <c r="E92" s="63"/>
      <c r="F92" s="66"/>
      <c r="G92" s="70">
        <f>SUM(G80:G91)</f>
        <v>0</v>
      </c>
      <c r="H92" s="74" t="str">
        <f>G77&amp;H77</f>
        <v>1式当たり</v>
      </c>
    </row>
    <row r="93" spans="1:8" ht="24" customHeight="1">
      <c r="A93" s="52" t="s">
        <v>4</v>
      </c>
      <c r="B93" s="56"/>
      <c r="C93" s="61"/>
      <c r="D93" s="61"/>
      <c r="E93" s="63"/>
      <c r="F93" s="66"/>
      <c r="G93" s="70">
        <f>ROUNDDOWN(G92/G77,0)</f>
        <v>0</v>
      </c>
      <c r="H93" s="74" t="str">
        <f>1&amp;H77</f>
        <v>1式当たり</v>
      </c>
    </row>
    <row r="94" spans="1:8" ht="24" customHeight="1">
      <c r="A94" s="53"/>
      <c r="B94" s="58"/>
      <c r="C94" s="62"/>
      <c r="D94" s="62"/>
      <c r="E94" s="64"/>
      <c r="F94" s="67"/>
      <c r="G94" s="71"/>
      <c r="H94" s="77"/>
    </row>
    <row r="96" spans="1:8" ht="48" customHeight="1">
      <c r="A96" s="50" t="s">
        <v>28</v>
      </c>
      <c r="B96" s="54"/>
      <c r="C96" s="59" t="str">
        <f>内訳書!B10</f>
        <v>意向調査図作成</v>
      </c>
      <c r="D96" s="59"/>
      <c r="E96" s="59"/>
      <c r="F96" s="59"/>
      <c r="G96" s="68">
        <v>1</v>
      </c>
      <c r="H96" s="72" t="s">
        <v>23</v>
      </c>
    </row>
    <row r="97" spans="1:8" ht="24" customHeight="1">
      <c r="A97" s="51" t="s">
        <v>22</v>
      </c>
      <c r="B97" s="55" t="s">
        <v>21</v>
      </c>
      <c r="C97" s="60" t="s">
        <v>19</v>
      </c>
      <c r="D97" s="60" t="s">
        <v>18</v>
      </c>
      <c r="E97" s="60" t="s">
        <v>16</v>
      </c>
      <c r="F97" s="65" t="s">
        <v>15</v>
      </c>
      <c r="G97" s="69" t="s">
        <v>3</v>
      </c>
      <c r="H97" s="73" t="s">
        <v>10</v>
      </c>
    </row>
    <row r="98" spans="1:8" ht="24" customHeight="1">
      <c r="A98" s="52" t="s">
        <v>6</v>
      </c>
      <c r="B98" s="56"/>
      <c r="C98" s="61"/>
      <c r="D98" s="61"/>
      <c r="E98" s="63"/>
      <c r="F98" s="66"/>
      <c r="G98" s="70"/>
      <c r="H98" s="74"/>
    </row>
    <row r="99" spans="1:8" ht="24" customHeight="1">
      <c r="A99" s="52"/>
      <c r="B99" s="57" t="s">
        <v>24</v>
      </c>
      <c r="C99" s="61"/>
      <c r="D99" s="61" t="s">
        <v>12</v>
      </c>
      <c r="E99" s="63"/>
      <c r="F99" s="66"/>
      <c r="G99" s="70">
        <f>ROUNDDOWN(E99*F99,0)</f>
        <v>0</v>
      </c>
      <c r="H99" s="74"/>
    </row>
    <row r="100" spans="1:8" ht="24" customHeight="1">
      <c r="A100" s="52"/>
      <c r="B100" s="57" t="s">
        <v>8</v>
      </c>
      <c r="C100" s="61"/>
      <c r="D100" s="61" t="s">
        <v>12</v>
      </c>
      <c r="E100" s="63"/>
      <c r="F100" s="66"/>
      <c r="G100" s="70">
        <f>ROUNDDOWN(E100*F100,0)</f>
        <v>0</v>
      </c>
      <c r="H100" s="74"/>
    </row>
    <row r="101" spans="1:8" ht="24" customHeight="1">
      <c r="A101" s="52"/>
      <c r="B101" s="57" t="s">
        <v>26</v>
      </c>
      <c r="C101" s="61"/>
      <c r="D101" s="61" t="s">
        <v>12</v>
      </c>
      <c r="E101" s="63"/>
      <c r="F101" s="66"/>
      <c r="G101" s="70">
        <f>ROUNDDOWN(E101*F101,0)</f>
        <v>0</v>
      </c>
      <c r="H101" s="75"/>
    </row>
    <row r="102" spans="1:8" ht="24" customHeight="1">
      <c r="A102" s="52"/>
      <c r="B102" s="57" t="s">
        <v>13</v>
      </c>
      <c r="C102" s="61"/>
      <c r="D102" s="61" t="s">
        <v>12</v>
      </c>
      <c r="E102" s="63"/>
      <c r="F102" s="66"/>
      <c r="G102" s="70">
        <f>ROUNDDOWN(E102*F102,0)</f>
        <v>0</v>
      </c>
      <c r="H102" s="75"/>
    </row>
    <row r="103" spans="1:8" ht="24" customHeight="1">
      <c r="A103" s="52" t="s">
        <v>9</v>
      </c>
      <c r="B103" s="57"/>
      <c r="C103" s="61"/>
      <c r="D103" s="61" t="s">
        <v>1</v>
      </c>
      <c r="E103" s="63"/>
      <c r="F103" s="66"/>
      <c r="G103" s="70">
        <f>ROUNDDOWN((SUM(G99:G102))*H103%,0)</f>
        <v>0</v>
      </c>
      <c r="H103" s="76"/>
    </row>
    <row r="104" spans="1:8" ht="24" customHeight="1">
      <c r="A104" s="52" t="s">
        <v>5</v>
      </c>
      <c r="B104" s="57"/>
      <c r="C104" s="61"/>
      <c r="D104" s="61" t="s">
        <v>1</v>
      </c>
      <c r="E104" s="63"/>
      <c r="F104" s="66"/>
      <c r="G104" s="70">
        <f>ROUNDDOWN((SUM(G99:G102))*H104%,0)</f>
        <v>0</v>
      </c>
      <c r="H104" s="76"/>
    </row>
    <row r="105" spans="1:8" ht="24" customHeight="1">
      <c r="A105" s="52"/>
      <c r="B105" s="57"/>
      <c r="C105" s="61"/>
      <c r="D105" s="61"/>
      <c r="E105" s="63"/>
      <c r="F105" s="66"/>
      <c r="G105" s="70"/>
      <c r="H105" s="74"/>
    </row>
    <row r="106" spans="1:8" ht="24" customHeight="1">
      <c r="A106" s="52"/>
      <c r="B106" s="56"/>
      <c r="C106" s="61"/>
      <c r="D106" s="61"/>
      <c r="E106" s="63"/>
      <c r="F106" s="66"/>
      <c r="G106" s="70"/>
      <c r="H106" s="75"/>
    </row>
    <row r="107" spans="1:8" ht="24" customHeight="1">
      <c r="A107" s="52"/>
      <c r="B107" s="56"/>
      <c r="C107" s="61"/>
      <c r="D107" s="61"/>
      <c r="E107" s="63"/>
      <c r="F107" s="66"/>
      <c r="G107" s="70"/>
      <c r="H107" s="74"/>
    </row>
    <row r="108" spans="1:8" ht="24" customHeight="1">
      <c r="A108" s="52"/>
      <c r="B108" s="56"/>
      <c r="C108" s="61"/>
      <c r="D108" s="61"/>
      <c r="E108" s="63"/>
      <c r="F108" s="66"/>
      <c r="G108" s="70"/>
      <c r="H108" s="74"/>
    </row>
    <row r="109" spans="1:8" ht="24" customHeight="1">
      <c r="A109" s="52"/>
      <c r="B109" s="56"/>
      <c r="C109" s="61"/>
      <c r="D109" s="61"/>
      <c r="E109" s="63"/>
      <c r="F109" s="66"/>
      <c r="G109" s="70"/>
      <c r="H109" s="74"/>
    </row>
    <row r="110" spans="1:8" ht="24" customHeight="1">
      <c r="A110" s="52"/>
      <c r="B110" s="56"/>
      <c r="C110" s="61"/>
      <c r="D110" s="61"/>
      <c r="E110" s="63"/>
      <c r="F110" s="66"/>
      <c r="G110" s="70"/>
      <c r="H110" s="74"/>
    </row>
    <row r="111" spans="1:8" ht="24" customHeight="1">
      <c r="A111" s="52"/>
      <c r="B111" s="56"/>
      <c r="C111" s="61"/>
      <c r="D111" s="61"/>
      <c r="E111" s="63"/>
      <c r="F111" s="66"/>
      <c r="G111" s="70">
        <f>SUM(G99:G110)</f>
        <v>0</v>
      </c>
      <c r="H111" s="74" t="str">
        <f>G96&amp;H96</f>
        <v>1式当たり</v>
      </c>
    </row>
    <row r="112" spans="1:8" ht="24" customHeight="1">
      <c r="A112" s="52" t="s">
        <v>4</v>
      </c>
      <c r="B112" s="56"/>
      <c r="C112" s="61"/>
      <c r="D112" s="61"/>
      <c r="E112" s="63"/>
      <c r="F112" s="66"/>
      <c r="G112" s="70">
        <f>ROUNDDOWN(G111/G96,0)</f>
        <v>0</v>
      </c>
      <c r="H112" s="74" t="str">
        <f>1&amp;H96</f>
        <v>1式当たり</v>
      </c>
    </row>
    <row r="113" spans="1:8" ht="24" customHeight="1">
      <c r="A113" s="53"/>
      <c r="B113" s="58"/>
      <c r="C113" s="62"/>
      <c r="D113" s="62"/>
      <c r="E113" s="64"/>
      <c r="F113" s="67"/>
      <c r="G113" s="71"/>
      <c r="H113" s="77"/>
    </row>
    <row r="115" spans="1:8" ht="48" customHeight="1">
      <c r="A115" s="50" t="s">
        <v>41</v>
      </c>
      <c r="B115" s="54"/>
      <c r="C115" s="59" t="str">
        <f>内訳書!B11</f>
        <v>意向調査レイヤ作成、セットアップ</v>
      </c>
      <c r="D115" s="59"/>
      <c r="E115" s="59"/>
      <c r="F115" s="59"/>
      <c r="G115" s="68">
        <v>1</v>
      </c>
      <c r="H115" s="72" t="s">
        <v>23</v>
      </c>
    </row>
    <row r="116" spans="1:8" ht="24" customHeight="1">
      <c r="A116" s="51" t="s">
        <v>22</v>
      </c>
      <c r="B116" s="55" t="s">
        <v>21</v>
      </c>
      <c r="C116" s="60" t="s">
        <v>19</v>
      </c>
      <c r="D116" s="60" t="s">
        <v>18</v>
      </c>
      <c r="E116" s="60" t="s">
        <v>16</v>
      </c>
      <c r="F116" s="65" t="s">
        <v>15</v>
      </c>
      <c r="G116" s="69" t="s">
        <v>3</v>
      </c>
      <c r="H116" s="73" t="s">
        <v>10</v>
      </c>
    </row>
    <row r="117" spans="1:8" ht="24" customHeight="1">
      <c r="A117" s="52" t="s">
        <v>6</v>
      </c>
      <c r="B117" s="56"/>
      <c r="C117" s="61"/>
      <c r="D117" s="61"/>
      <c r="E117" s="63"/>
      <c r="F117" s="66"/>
      <c r="G117" s="70"/>
      <c r="H117" s="74"/>
    </row>
    <row r="118" spans="1:8" ht="24" customHeight="1">
      <c r="A118" s="52"/>
      <c r="B118" s="57" t="s">
        <v>24</v>
      </c>
      <c r="C118" s="61"/>
      <c r="D118" s="61" t="s">
        <v>12</v>
      </c>
      <c r="E118" s="63"/>
      <c r="F118" s="66"/>
      <c r="G118" s="70">
        <f>ROUNDDOWN(E118*F118,0)</f>
        <v>0</v>
      </c>
      <c r="H118" s="74"/>
    </row>
    <row r="119" spans="1:8" ht="24" customHeight="1">
      <c r="A119" s="52"/>
      <c r="B119" s="57" t="s">
        <v>8</v>
      </c>
      <c r="C119" s="61"/>
      <c r="D119" s="61" t="s">
        <v>12</v>
      </c>
      <c r="E119" s="63"/>
      <c r="F119" s="66"/>
      <c r="G119" s="70">
        <f>ROUNDDOWN(E119*F119,0)</f>
        <v>0</v>
      </c>
      <c r="H119" s="74"/>
    </row>
    <row r="120" spans="1:8" ht="24" customHeight="1">
      <c r="A120" s="52"/>
      <c r="B120" s="57" t="s">
        <v>26</v>
      </c>
      <c r="C120" s="61"/>
      <c r="D120" s="61" t="s">
        <v>12</v>
      </c>
      <c r="E120" s="63"/>
      <c r="F120" s="66"/>
      <c r="G120" s="70">
        <f>ROUNDDOWN(E120*F120,0)</f>
        <v>0</v>
      </c>
      <c r="H120" s="75"/>
    </row>
    <row r="121" spans="1:8" ht="24" customHeight="1">
      <c r="A121" s="52"/>
      <c r="B121" s="57" t="s">
        <v>13</v>
      </c>
      <c r="C121" s="61"/>
      <c r="D121" s="61" t="s">
        <v>12</v>
      </c>
      <c r="E121" s="63"/>
      <c r="F121" s="66"/>
      <c r="G121" s="70">
        <f>ROUNDDOWN(E121*F121,0)</f>
        <v>0</v>
      </c>
      <c r="H121" s="75"/>
    </row>
    <row r="122" spans="1:8" ht="24" customHeight="1">
      <c r="A122" s="52" t="s">
        <v>9</v>
      </c>
      <c r="B122" s="57"/>
      <c r="C122" s="61"/>
      <c r="D122" s="61" t="s">
        <v>1</v>
      </c>
      <c r="E122" s="63"/>
      <c r="F122" s="66"/>
      <c r="G122" s="70">
        <f>ROUNDDOWN((SUM(G118:G121))*H122%,0)</f>
        <v>0</v>
      </c>
      <c r="H122" s="76"/>
    </row>
    <row r="123" spans="1:8" ht="24" customHeight="1">
      <c r="A123" s="52" t="s">
        <v>5</v>
      </c>
      <c r="B123" s="57"/>
      <c r="C123" s="61"/>
      <c r="D123" s="61" t="s">
        <v>1</v>
      </c>
      <c r="E123" s="63"/>
      <c r="F123" s="66"/>
      <c r="G123" s="70">
        <f>ROUNDDOWN((SUM(G118:G121))*H123%,0)</f>
        <v>0</v>
      </c>
      <c r="H123" s="76"/>
    </row>
    <row r="124" spans="1:8" ht="24" customHeight="1">
      <c r="A124" s="52"/>
      <c r="B124" s="57"/>
      <c r="C124" s="61"/>
      <c r="D124" s="61"/>
      <c r="E124" s="63"/>
      <c r="F124" s="66"/>
      <c r="G124" s="70"/>
      <c r="H124" s="74"/>
    </row>
    <row r="125" spans="1:8" ht="24" customHeight="1">
      <c r="A125" s="52"/>
      <c r="B125" s="56"/>
      <c r="C125" s="61"/>
      <c r="D125" s="61"/>
      <c r="E125" s="63"/>
      <c r="F125" s="66"/>
      <c r="G125" s="70"/>
      <c r="H125" s="75"/>
    </row>
    <row r="126" spans="1:8" ht="24" customHeight="1">
      <c r="A126" s="52"/>
      <c r="B126" s="56"/>
      <c r="C126" s="61"/>
      <c r="D126" s="61"/>
      <c r="E126" s="63"/>
      <c r="F126" s="66"/>
      <c r="G126" s="70"/>
      <c r="H126" s="74"/>
    </row>
    <row r="127" spans="1:8" ht="24" customHeight="1">
      <c r="A127" s="52"/>
      <c r="B127" s="56"/>
      <c r="C127" s="61"/>
      <c r="D127" s="61"/>
      <c r="E127" s="63"/>
      <c r="F127" s="66"/>
      <c r="G127" s="70"/>
      <c r="H127" s="74"/>
    </row>
    <row r="128" spans="1:8" ht="24" customHeight="1">
      <c r="A128" s="52"/>
      <c r="B128" s="56"/>
      <c r="C128" s="61"/>
      <c r="D128" s="61"/>
      <c r="E128" s="63"/>
      <c r="F128" s="66"/>
      <c r="G128" s="70"/>
      <c r="H128" s="74"/>
    </row>
    <row r="129" spans="1:8" ht="24" customHeight="1">
      <c r="A129" s="52"/>
      <c r="B129" s="56"/>
      <c r="C129" s="61"/>
      <c r="D129" s="61"/>
      <c r="E129" s="63"/>
      <c r="F129" s="66"/>
      <c r="G129" s="70"/>
      <c r="H129" s="74"/>
    </row>
    <row r="130" spans="1:8" ht="24" customHeight="1">
      <c r="A130" s="52"/>
      <c r="B130" s="56"/>
      <c r="C130" s="61"/>
      <c r="D130" s="61"/>
      <c r="E130" s="63"/>
      <c r="F130" s="66"/>
      <c r="G130" s="70">
        <f>SUM(G118:G129)</f>
        <v>0</v>
      </c>
      <c r="H130" s="74" t="str">
        <f>G115&amp;H115</f>
        <v>1式当たり</v>
      </c>
    </row>
    <row r="131" spans="1:8" ht="24" customHeight="1">
      <c r="A131" s="52" t="s">
        <v>4</v>
      </c>
      <c r="B131" s="56"/>
      <c r="C131" s="61"/>
      <c r="D131" s="61"/>
      <c r="E131" s="63"/>
      <c r="F131" s="66"/>
      <c r="G131" s="70">
        <f>ROUNDDOWN(G130/G115,0)</f>
        <v>0</v>
      </c>
      <c r="H131" s="74" t="str">
        <f>1&amp;H115</f>
        <v>1式当たり</v>
      </c>
    </row>
    <row r="132" spans="1:8" ht="24" customHeight="1">
      <c r="A132" s="53"/>
      <c r="B132" s="58"/>
      <c r="C132" s="62"/>
      <c r="D132" s="62"/>
      <c r="E132" s="64"/>
      <c r="F132" s="67"/>
      <c r="G132" s="71"/>
      <c r="H132" s="77"/>
    </row>
    <row r="134" spans="1:8" ht="48" customHeight="1">
      <c r="A134" s="50" t="s">
        <v>43</v>
      </c>
      <c r="B134" s="54"/>
      <c r="C134" s="59" t="str">
        <f>内訳書!B12</f>
        <v>成果とりまとめ</v>
      </c>
      <c r="D134" s="59"/>
      <c r="E134" s="59"/>
      <c r="F134" s="59"/>
      <c r="G134" s="68">
        <v>1</v>
      </c>
      <c r="H134" s="72" t="s">
        <v>23</v>
      </c>
    </row>
    <row r="135" spans="1:8" ht="24" customHeight="1">
      <c r="A135" s="51" t="s">
        <v>22</v>
      </c>
      <c r="B135" s="55" t="s">
        <v>21</v>
      </c>
      <c r="C135" s="60" t="s">
        <v>19</v>
      </c>
      <c r="D135" s="60" t="s">
        <v>18</v>
      </c>
      <c r="E135" s="60" t="s">
        <v>16</v>
      </c>
      <c r="F135" s="65" t="s">
        <v>15</v>
      </c>
      <c r="G135" s="69" t="s">
        <v>3</v>
      </c>
      <c r="H135" s="73" t="s">
        <v>10</v>
      </c>
    </row>
    <row r="136" spans="1:8" ht="24" customHeight="1">
      <c r="A136" s="52" t="s">
        <v>6</v>
      </c>
      <c r="B136" s="56"/>
      <c r="C136" s="61"/>
      <c r="D136" s="61"/>
      <c r="E136" s="63"/>
      <c r="F136" s="66"/>
      <c r="G136" s="70"/>
      <c r="H136" s="74"/>
    </row>
    <row r="137" spans="1:8" ht="24" customHeight="1">
      <c r="A137" s="52"/>
      <c r="B137" s="57" t="s">
        <v>24</v>
      </c>
      <c r="C137" s="61"/>
      <c r="D137" s="61" t="s">
        <v>12</v>
      </c>
      <c r="E137" s="63"/>
      <c r="F137" s="66"/>
      <c r="G137" s="70">
        <f>ROUNDDOWN(E137*F137,0)</f>
        <v>0</v>
      </c>
      <c r="H137" s="74"/>
    </row>
    <row r="138" spans="1:8" ht="24" customHeight="1">
      <c r="A138" s="52"/>
      <c r="B138" s="57" t="s">
        <v>8</v>
      </c>
      <c r="C138" s="61"/>
      <c r="D138" s="61" t="s">
        <v>12</v>
      </c>
      <c r="E138" s="63"/>
      <c r="F138" s="66"/>
      <c r="G138" s="70">
        <f>ROUNDDOWN(E138*F138,0)</f>
        <v>0</v>
      </c>
      <c r="H138" s="74"/>
    </row>
    <row r="139" spans="1:8" ht="24" customHeight="1">
      <c r="A139" s="52"/>
      <c r="B139" s="57" t="s">
        <v>26</v>
      </c>
      <c r="C139" s="61"/>
      <c r="D139" s="61" t="s">
        <v>12</v>
      </c>
      <c r="E139" s="63"/>
      <c r="F139" s="66"/>
      <c r="G139" s="70">
        <f>ROUNDDOWN(E139*F139,0)</f>
        <v>0</v>
      </c>
      <c r="H139" s="75"/>
    </row>
    <row r="140" spans="1:8" ht="24" customHeight="1">
      <c r="A140" s="52"/>
      <c r="B140" s="57" t="s">
        <v>13</v>
      </c>
      <c r="C140" s="61"/>
      <c r="D140" s="61" t="s">
        <v>12</v>
      </c>
      <c r="E140" s="63"/>
      <c r="F140" s="66"/>
      <c r="G140" s="70">
        <f>ROUNDDOWN(E140*F140,0)</f>
        <v>0</v>
      </c>
      <c r="H140" s="75"/>
    </row>
    <row r="141" spans="1:8" ht="24" customHeight="1">
      <c r="A141" s="52" t="s">
        <v>9</v>
      </c>
      <c r="B141" s="57"/>
      <c r="C141" s="61"/>
      <c r="D141" s="61" t="s">
        <v>1</v>
      </c>
      <c r="E141" s="63"/>
      <c r="F141" s="66"/>
      <c r="G141" s="70">
        <f>ROUNDDOWN((SUM(G137:G140))*H141%,0)</f>
        <v>0</v>
      </c>
      <c r="H141" s="76"/>
    </row>
    <row r="142" spans="1:8" ht="24" customHeight="1">
      <c r="A142" s="52" t="s">
        <v>5</v>
      </c>
      <c r="B142" s="57"/>
      <c r="C142" s="61"/>
      <c r="D142" s="61" t="s">
        <v>1</v>
      </c>
      <c r="E142" s="63"/>
      <c r="F142" s="66"/>
      <c r="G142" s="70">
        <f>ROUNDDOWN((SUM(G137:G140))*H142%,0)</f>
        <v>0</v>
      </c>
      <c r="H142" s="76"/>
    </row>
    <row r="143" spans="1:8" ht="24" customHeight="1">
      <c r="A143" s="52"/>
      <c r="B143" s="57"/>
      <c r="C143" s="61"/>
      <c r="D143" s="61"/>
      <c r="E143" s="63"/>
      <c r="F143" s="66"/>
      <c r="G143" s="70"/>
      <c r="H143" s="74"/>
    </row>
    <row r="144" spans="1:8" ht="24" customHeight="1">
      <c r="A144" s="52"/>
      <c r="B144" s="56"/>
      <c r="C144" s="61"/>
      <c r="D144" s="61"/>
      <c r="E144" s="63"/>
      <c r="F144" s="66"/>
      <c r="G144" s="70"/>
      <c r="H144" s="75"/>
    </row>
    <row r="145" spans="1:8" ht="24" customHeight="1">
      <c r="A145" s="52"/>
      <c r="B145" s="56"/>
      <c r="C145" s="61"/>
      <c r="D145" s="61"/>
      <c r="E145" s="63"/>
      <c r="F145" s="66"/>
      <c r="G145" s="70"/>
      <c r="H145" s="74"/>
    </row>
    <row r="146" spans="1:8" ht="24" customHeight="1">
      <c r="A146" s="52"/>
      <c r="B146" s="56"/>
      <c r="C146" s="61"/>
      <c r="D146" s="61"/>
      <c r="E146" s="63"/>
      <c r="F146" s="66"/>
      <c r="G146" s="70"/>
      <c r="H146" s="74"/>
    </row>
    <row r="147" spans="1:8" ht="24" customHeight="1">
      <c r="A147" s="52"/>
      <c r="B147" s="56"/>
      <c r="C147" s="61"/>
      <c r="D147" s="61"/>
      <c r="E147" s="63"/>
      <c r="F147" s="66"/>
      <c r="G147" s="70"/>
      <c r="H147" s="74"/>
    </row>
    <row r="148" spans="1:8" ht="24" customHeight="1">
      <c r="A148" s="52"/>
      <c r="B148" s="56"/>
      <c r="C148" s="61"/>
      <c r="D148" s="61"/>
      <c r="E148" s="63"/>
      <c r="F148" s="66"/>
      <c r="G148" s="70"/>
      <c r="H148" s="74"/>
    </row>
    <row r="149" spans="1:8" ht="24" customHeight="1">
      <c r="A149" s="52"/>
      <c r="B149" s="56"/>
      <c r="C149" s="61"/>
      <c r="D149" s="61"/>
      <c r="E149" s="63"/>
      <c r="F149" s="66"/>
      <c r="G149" s="70">
        <f>SUM(G137:G148)</f>
        <v>0</v>
      </c>
      <c r="H149" s="74" t="str">
        <f>G134&amp;H134</f>
        <v>1式当たり</v>
      </c>
    </row>
    <row r="150" spans="1:8" ht="24" customHeight="1">
      <c r="A150" s="52" t="s">
        <v>4</v>
      </c>
      <c r="B150" s="56"/>
      <c r="C150" s="61"/>
      <c r="D150" s="61"/>
      <c r="E150" s="63"/>
      <c r="F150" s="66"/>
      <c r="G150" s="70">
        <f>ROUNDDOWN(G149/G134,0)</f>
        <v>0</v>
      </c>
      <c r="H150" s="74" t="str">
        <f>1&amp;H134</f>
        <v>1式当たり</v>
      </c>
    </row>
    <row r="151" spans="1:8" ht="24" customHeight="1">
      <c r="A151" s="53"/>
      <c r="B151" s="58"/>
      <c r="C151" s="62"/>
      <c r="D151" s="62"/>
      <c r="E151" s="64"/>
      <c r="F151" s="67"/>
      <c r="G151" s="71"/>
      <c r="H151" s="77"/>
    </row>
    <row r="153" spans="1:8" ht="48" customHeight="1">
      <c r="A153" s="50" t="s">
        <v>58</v>
      </c>
      <c r="B153" s="54"/>
      <c r="C153" s="59" t="str">
        <f>内訳書!B13</f>
        <v>打合せ協議</v>
      </c>
      <c r="D153" s="59"/>
      <c r="E153" s="59"/>
      <c r="F153" s="59"/>
      <c r="G153" s="68">
        <v>1</v>
      </c>
      <c r="H153" s="72" t="s">
        <v>29</v>
      </c>
    </row>
    <row r="154" spans="1:8" ht="24" customHeight="1">
      <c r="A154" s="51" t="s">
        <v>22</v>
      </c>
      <c r="B154" s="55" t="s">
        <v>21</v>
      </c>
      <c r="C154" s="60" t="s">
        <v>19</v>
      </c>
      <c r="D154" s="60" t="s">
        <v>18</v>
      </c>
      <c r="E154" s="60" t="s">
        <v>16</v>
      </c>
      <c r="F154" s="65" t="s">
        <v>15</v>
      </c>
      <c r="G154" s="69" t="s">
        <v>3</v>
      </c>
      <c r="H154" s="73" t="s">
        <v>10</v>
      </c>
    </row>
    <row r="155" spans="1:8" ht="24" customHeight="1">
      <c r="A155" s="52" t="s">
        <v>6</v>
      </c>
      <c r="B155" s="56"/>
      <c r="C155" s="61"/>
      <c r="D155" s="61"/>
      <c r="E155" s="63"/>
      <c r="F155" s="66"/>
      <c r="G155" s="70"/>
      <c r="H155" s="74"/>
    </row>
    <row r="156" spans="1:8" ht="24" customHeight="1">
      <c r="A156" s="52"/>
      <c r="B156" s="57" t="s">
        <v>24</v>
      </c>
      <c r="C156" s="61"/>
      <c r="D156" s="61" t="s">
        <v>12</v>
      </c>
      <c r="E156" s="63"/>
      <c r="F156" s="66"/>
      <c r="G156" s="70">
        <f>ROUNDDOWN(E156*F156,0)</f>
        <v>0</v>
      </c>
      <c r="H156" s="74"/>
    </row>
    <row r="157" spans="1:8" ht="24" customHeight="1">
      <c r="A157" s="52"/>
      <c r="B157" s="57" t="s">
        <v>8</v>
      </c>
      <c r="C157" s="61"/>
      <c r="D157" s="61" t="s">
        <v>12</v>
      </c>
      <c r="E157" s="63"/>
      <c r="F157" s="66"/>
      <c r="G157" s="70">
        <f>ROUNDDOWN(E157*F157,0)</f>
        <v>0</v>
      </c>
      <c r="H157" s="74"/>
    </row>
    <row r="158" spans="1:8" ht="24" customHeight="1">
      <c r="A158" s="52"/>
      <c r="B158" s="57" t="s">
        <v>26</v>
      </c>
      <c r="C158" s="61"/>
      <c r="D158" s="61" t="s">
        <v>12</v>
      </c>
      <c r="E158" s="63"/>
      <c r="F158" s="66"/>
      <c r="G158" s="70">
        <f>ROUNDDOWN(E158*F158,0)</f>
        <v>0</v>
      </c>
      <c r="H158" s="75"/>
    </row>
    <row r="159" spans="1:8" ht="24" customHeight="1">
      <c r="A159" s="52"/>
      <c r="B159" s="57" t="s">
        <v>13</v>
      </c>
      <c r="C159" s="61"/>
      <c r="D159" s="61" t="s">
        <v>12</v>
      </c>
      <c r="E159" s="63"/>
      <c r="F159" s="66"/>
      <c r="G159" s="70">
        <f>ROUNDDOWN(E159*F159,0)</f>
        <v>0</v>
      </c>
      <c r="H159" s="75"/>
    </row>
    <row r="160" spans="1:8" ht="24" customHeight="1">
      <c r="A160" s="52" t="s">
        <v>9</v>
      </c>
      <c r="B160" s="57"/>
      <c r="C160" s="61"/>
      <c r="D160" s="61" t="s">
        <v>1</v>
      </c>
      <c r="E160" s="63"/>
      <c r="F160" s="66"/>
      <c r="G160" s="70">
        <f>ROUNDDOWN((SUM(G156:G159))*H160%,0)</f>
        <v>0</v>
      </c>
      <c r="H160" s="76"/>
    </row>
    <row r="161" spans="1:8" ht="24" customHeight="1">
      <c r="A161" s="52" t="s">
        <v>5</v>
      </c>
      <c r="B161" s="57"/>
      <c r="C161" s="61"/>
      <c r="D161" s="61" t="s">
        <v>1</v>
      </c>
      <c r="E161" s="63"/>
      <c r="F161" s="66"/>
      <c r="G161" s="70">
        <f>ROUNDDOWN((SUM(G156:G159))*H161%,0)</f>
        <v>0</v>
      </c>
      <c r="H161" s="76"/>
    </row>
    <row r="162" spans="1:8" ht="24" customHeight="1">
      <c r="A162" s="52"/>
      <c r="B162" s="57"/>
      <c r="C162" s="61"/>
      <c r="D162" s="61"/>
      <c r="E162" s="63"/>
      <c r="F162" s="66"/>
      <c r="G162" s="70"/>
      <c r="H162" s="74"/>
    </row>
    <row r="163" spans="1:8" ht="24" customHeight="1">
      <c r="A163" s="52"/>
      <c r="B163" s="56"/>
      <c r="C163" s="61"/>
      <c r="D163" s="61"/>
      <c r="E163" s="63"/>
      <c r="F163" s="66"/>
      <c r="G163" s="70"/>
      <c r="H163" s="75"/>
    </row>
    <row r="164" spans="1:8" ht="24" customHeight="1">
      <c r="A164" s="52"/>
      <c r="B164" s="56"/>
      <c r="C164" s="61"/>
      <c r="D164" s="61"/>
      <c r="E164" s="63"/>
      <c r="F164" s="66"/>
      <c r="G164" s="70"/>
      <c r="H164" s="74"/>
    </row>
    <row r="165" spans="1:8" ht="24" customHeight="1">
      <c r="A165" s="52"/>
      <c r="B165" s="56"/>
      <c r="C165" s="61"/>
      <c r="D165" s="61"/>
      <c r="E165" s="63"/>
      <c r="F165" s="66"/>
      <c r="G165" s="70"/>
      <c r="H165" s="74"/>
    </row>
    <row r="166" spans="1:8" ht="24" customHeight="1">
      <c r="A166" s="52"/>
      <c r="B166" s="56"/>
      <c r="C166" s="61"/>
      <c r="D166" s="61"/>
      <c r="E166" s="63"/>
      <c r="F166" s="66"/>
      <c r="G166" s="70"/>
      <c r="H166" s="74"/>
    </row>
    <row r="167" spans="1:8" ht="24" customHeight="1">
      <c r="A167" s="52"/>
      <c r="B167" s="56"/>
      <c r="C167" s="61"/>
      <c r="D167" s="61"/>
      <c r="E167" s="63"/>
      <c r="F167" s="66"/>
      <c r="G167" s="70"/>
      <c r="H167" s="74"/>
    </row>
    <row r="168" spans="1:8" ht="24" customHeight="1">
      <c r="A168" s="52"/>
      <c r="B168" s="56"/>
      <c r="C168" s="61"/>
      <c r="D168" s="61"/>
      <c r="E168" s="63"/>
      <c r="F168" s="66"/>
      <c r="G168" s="70">
        <f>SUM(G156:G167)</f>
        <v>0</v>
      </c>
      <c r="H168" s="74" t="str">
        <f>G153&amp;H153</f>
        <v>1式（計３回）当たり</v>
      </c>
    </row>
    <row r="169" spans="1:8" ht="24" customHeight="1">
      <c r="A169" s="52" t="s">
        <v>4</v>
      </c>
      <c r="B169" s="56"/>
      <c r="C169" s="61"/>
      <c r="D169" s="61"/>
      <c r="E169" s="63"/>
      <c r="F169" s="66"/>
      <c r="G169" s="70">
        <f>ROUNDDOWN(G168/G153,0)</f>
        <v>0</v>
      </c>
      <c r="H169" s="74" t="str">
        <f>1&amp;H153</f>
        <v>1式（計３回）当たり</v>
      </c>
    </row>
    <row r="170" spans="1:8" ht="24" customHeight="1">
      <c r="A170" s="53"/>
      <c r="B170" s="58"/>
      <c r="C170" s="62"/>
      <c r="D170" s="62"/>
      <c r="E170" s="64"/>
      <c r="F170" s="67"/>
      <c r="G170" s="71"/>
      <c r="H170" s="77"/>
    </row>
  </sheetData>
  <mergeCells count="9">
    <mergeCell ref="C1:F1"/>
    <mergeCell ref="C20:F20"/>
    <mergeCell ref="C39:F39"/>
    <mergeCell ref="C58:F58"/>
    <mergeCell ref="C77:F77"/>
    <mergeCell ref="C96:F96"/>
    <mergeCell ref="C115:F115"/>
    <mergeCell ref="C134:F134"/>
    <mergeCell ref="C153:F153"/>
  </mergeCells>
  <phoneticPr fontId="43"/>
  <printOptions horizontalCentered="1" verticalCentered="1"/>
  <pageMargins left="0.78740157480314965" right="0.78740157480314965" top="0.98425196850393704" bottom="0.98425196850393704" header="0.11811023622047245" footer="0.11811023622047245"/>
  <pageSetup paperSize="9" fitToWidth="1" fitToHeight="1" orientation="landscape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内訳書</vt:lpstr>
      <vt:lpstr>代価表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User</cp:lastModifiedBy>
  <dcterms:created xsi:type="dcterms:W3CDTF">2025-11-13T07:24:36Z</dcterms:created>
  <dcterms:modified xsi:type="dcterms:W3CDTF">2025-11-14T06:18:33Z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2025-11-14T06:18:33Z</vt:filetime>
  </property>
</Properties>
</file>